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555" yWindow="-135" windowWidth="8745" windowHeight="9255" tabRatio="725"/>
  </bookViews>
  <sheets>
    <sheet name="Blancpain GT Tulln 1819" sheetId="81" r:id="rId1"/>
  </sheets>
  <calcPr calcId="125725"/>
</workbook>
</file>

<file path=xl/calcChain.xml><?xml version="1.0" encoding="utf-8"?>
<calcChain xmlns="http://schemas.openxmlformats.org/spreadsheetml/2006/main">
  <c r="F43" i="81"/>
  <c r="F88"/>
  <c r="F89"/>
  <c r="F90"/>
  <c r="F91"/>
  <c r="F92"/>
  <c r="F93"/>
  <c r="F94"/>
  <c r="F87"/>
  <c r="G247" l="1"/>
  <c r="F104"/>
  <c r="N129"/>
  <c r="N130"/>
  <c r="N128"/>
  <c r="N131"/>
  <c r="N132"/>
  <c r="N133"/>
  <c r="G28"/>
  <c r="F28" s="1"/>
  <c r="G25"/>
  <c r="F25" s="1"/>
  <c r="G55"/>
  <c r="F55" s="1"/>
  <c r="G56"/>
  <c r="F56" s="1"/>
  <c r="G26"/>
  <c r="F26" s="1"/>
  <c r="N176"/>
  <c r="H176"/>
  <c r="N178"/>
  <c r="H178"/>
  <c r="N179"/>
  <c r="H179"/>
  <c r="N174"/>
  <c r="H174"/>
  <c r="N180"/>
  <c r="H180"/>
  <c r="N175"/>
  <c r="H175"/>
  <c r="N169"/>
  <c r="H169"/>
  <c r="N177"/>
  <c r="H177"/>
  <c r="N172"/>
  <c r="H172"/>
  <c r="N168"/>
  <c r="H168"/>
  <c r="N170"/>
  <c r="H170"/>
  <c r="N173"/>
  <c r="H173"/>
  <c r="N166"/>
  <c r="H166"/>
  <c r="N167"/>
  <c r="H167"/>
  <c r="N171"/>
  <c r="H171"/>
  <c r="N135"/>
  <c r="H135"/>
  <c r="N139"/>
  <c r="H139"/>
  <c r="N137"/>
  <c r="H137"/>
  <c r="N140"/>
  <c r="H140"/>
  <c r="N136"/>
  <c r="H136"/>
  <c r="N134"/>
  <c r="H134"/>
  <c r="N138"/>
  <c r="H138"/>
  <c r="H133"/>
  <c r="H132"/>
  <c r="H131"/>
  <c r="H128"/>
  <c r="H130"/>
  <c r="H129"/>
  <c r="G35"/>
  <c r="F35" s="1"/>
  <c r="G36"/>
  <c r="F36" s="1"/>
  <c r="G40"/>
  <c r="F40" s="1"/>
  <c r="G42"/>
  <c r="G37"/>
  <c r="F37" s="1"/>
  <c r="G38"/>
  <c r="F38" s="1"/>
  <c r="G46"/>
  <c r="F46" s="1"/>
  <c r="G39"/>
  <c r="F39" s="1"/>
  <c r="G41"/>
  <c r="F41" s="1"/>
  <c r="G45"/>
  <c r="F45" s="1"/>
  <c r="G48"/>
  <c r="F48" s="1"/>
  <c r="G43"/>
  <c r="G51"/>
  <c r="G49"/>
  <c r="G44"/>
  <c r="G47"/>
  <c r="F47" s="1"/>
  <c r="G52"/>
  <c r="F52" s="1"/>
  <c r="G53"/>
  <c r="G50"/>
  <c r="G54"/>
  <c r="G34"/>
  <c r="F34" s="1"/>
  <c r="N219"/>
  <c r="H219"/>
  <c r="N258"/>
  <c r="H258"/>
  <c r="G23"/>
  <c r="F23" s="1"/>
  <c r="N217"/>
  <c r="H217"/>
  <c r="N218"/>
  <c r="H218"/>
  <c r="N214"/>
  <c r="H214"/>
  <c r="N215"/>
  <c r="H215"/>
  <c r="N216"/>
  <c r="H216"/>
  <c r="N220"/>
  <c r="H220"/>
  <c r="N212"/>
  <c r="H212"/>
  <c r="N213"/>
  <c r="H213"/>
  <c r="N211"/>
  <c r="H211"/>
  <c r="N209"/>
  <c r="H209"/>
  <c r="N210"/>
  <c r="H210"/>
  <c r="N206"/>
  <c r="H206"/>
  <c r="N207"/>
  <c r="H207"/>
  <c r="N208"/>
  <c r="H208"/>
  <c r="N259"/>
  <c r="H259"/>
  <c r="N254"/>
  <c r="H254"/>
  <c r="N260"/>
  <c r="H260"/>
  <c r="N253"/>
  <c r="H253"/>
  <c r="N257"/>
  <c r="H257"/>
  <c r="N255"/>
  <c r="H255"/>
  <c r="N252"/>
  <c r="H252"/>
  <c r="N256"/>
  <c r="H256"/>
  <c r="N251"/>
  <c r="H251"/>
  <c r="N248"/>
  <c r="H248"/>
  <c r="N250"/>
  <c r="H250"/>
  <c r="N247"/>
  <c r="H247"/>
  <c r="N246"/>
  <c r="H246"/>
  <c r="N249"/>
  <c r="H249"/>
  <c r="N333"/>
  <c r="H333"/>
  <c r="N335"/>
  <c r="H335"/>
  <c r="N336"/>
  <c r="H336"/>
  <c r="N329"/>
  <c r="H329"/>
  <c r="N332"/>
  <c r="H332"/>
  <c r="N331"/>
  <c r="H331"/>
  <c r="N334"/>
  <c r="H334"/>
  <c r="N330"/>
  <c r="H330"/>
  <c r="N324"/>
  <c r="H324"/>
  <c r="N327"/>
  <c r="H327"/>
  <c r="N328"/>
  <c r="H328"/>
  <c r="N325"/>
  <c r="H325"/>
  <c r="N323"/>
  <c r="H323"/>
  <c r="N326"/>
  <c r="H326"/>
  <c r="N295"/>
  <c r="H295"/>
  <c r="N296"/>
  <c r="H296"/>
  <c r="N298"/>
  <c r="H298"/>
  <c r="N293"/>
  <c r="H293"/>
  <c r="N290"/>
  <c r="H290"/>
  <c r="N294"/>
  <c r="H294"/>
  <c r="N297"/>
  <c r="H297"/>
  <c r="N291"/>
  <c r="H291"/>
  <c r="N289"/>
  <c r="H289"/>
  <c r="N288"/>
  <c r="H288"/>
  <c r="N292"/>
  <c r="H292"/>
  <c r="N286"/>
  <c r="H286"/>
  <c r="N285"/>
  <c r="H285"/>
  <c r="N287"/>
  <c r="H287"/>
  <c r="N380"/>
  <c r="N379"/>
  <c r="N373"/>
  <c r="H380"/>
  <c r="H379"/>
  <c r="H373"/>
  <c r="N422"/>
  <c r="N424"/>
  <c r="N421"/>
  <c r="H422"/>
  <c r="H421"/>
  <c r="G421" s="1"/>
  <c r="H424"/>
  <c r="G424" s="1"/>
  <c r="G24"/>
  <c r="F24" s="1"/>
  <c r="G21"/>
  <c r="F21" s="1"/>
  <c r="N414"/>
  <c r="H414"/>
  <c r="N423"/>
  <c r="H423"/>
  <c r="N419"/>
  <c r="H419"/>
  <c r="N418"/>
  <c r="H418"/>
  <c r="N420"/>
  <c r="H420"/>
  <c r="N412"/>
  <c r="H412"/>
  <c r="N415"/>
  <c r="H415"/>
  <c r="N417"/>
  <c r="H417"/>
  <c r="N413"/>
  <c r="H413"/>
  <c r="N411"/>
  <c r="H411"/>
  <c r="N416"/>
  <c r="H416"/>
  <c r="N408"/>
  <c r="H408"/>
  <c r="N410"/>
  <c r="H410"/>
  <c r="N409"/>
  <c r="H409"/>
  <c r="N372"/>
  <c r="H372"/>
  <c r="N378"/>
  <c r="H378"/>
  <c r="N374"/>
  <c r="H374"/>
  <c r="N371"/>
  <c r="H371"/>
  <c r="N376"/>
  <c r="H376"/>
  <c r="N369"/>
  <c r="H369"/>
  <c r="N366"/>
  <c r="H366"/>
  <c r="N377"/>
  <c r="H377"/>
  <c r="N367"/>
  <c r="H367"/>
  <c r="N375"/>
  <c r="H375"/>
  <c r="N370"/>
  <c r="H370"/>
  <c r="N368"/>
  <c r="H368"/>
  <c r="N364"/>
  <c r="H364"/>
  <c r="N365"/>
  <c r="H365"/>
  <c r="F102"/>
  <c r="F103"/>
  <c r="F101"/>
  <c r="F99"/>
  <c r="F100"/>
  <c r="F98"/>
  <c r="G326" l="1"/>
  <c r="G328"/>
  <c r="G330"/>
  <c r="G334"/>
  <c r="G331"/>
  <c r="G332"/>
  <c r="G329"/>
  <c r="G336"/>
  <c r="G335"/>
  <c r="G333"/>
  <c r="G249"/>
  <c r="G256"/>
  <c r="G134"/>
  <c r="G136"/>
  <c r="G140"/>
  <c r="G137"/>
  <c r="G139"/>
  <c r="G135"/>
  <c r="G252"/>
  <c r="G180"/>
  <c r="G175"/>
  <c r="G255"/>
  <c r="G257"/>
  <c r="G172"/>
  <c r="G173"/>
  <c r="G170"/>
  <c r="G168"/>
  <c r="G166"/>
  <c r="G253"/>
  <c r="G260"/>
  <c r="G254"/>
  <c r="G259"/>
  <c r="G216"/>
  <c r="G258"/>
  <c r="G129"/>
  <c r="G130"/>
  <c r="G128"/>
  <c r="G131"/>
  <c r="G132"/>
  <c r="G133"/>
  <c r="G138"/>
  <c r="G174"/>
  <c r="G179"/>
  <c r="G178"/>
  <c r="G176"/>
  <c r="G171"/>
  <c r="G167"/>
  <c r="G177"/>
  <c r="G169"/>
  <c r="G219"/>
  <c r="G220"/>
  <c r="G215"/>
  <c r="G211"/>
  <c r="G212"/>
  <c r="G208"/>
  <c r="G213"/>
  <c r="G210"/>
  <c r="G209"/>
  <c r="G206"/>
  <c r="G207"/>
  <c r="G214"/>
  <c r="G218"/>
  <c r="G217"/>
  <c r="G250"/>
  <c r="G251"/>
  <c r="G246"/>
  <c r="G248"/>
  <c r="G296"/>
  <c r="G293"/>
  <c r="G290"/>
  <c r="G294"/>
  <c r="G291"/>
  <c r="G327"/>
  <c r="G325"/>
  <c r="G323"/>
  <c r="G324"/>
  <c r="G295"/>
  <c r="G287"/>
  <c r="G285"/>
  <c r="G286"/>
  <c r="G288"/>
  <c r="G289"/>
  <c r="G292"/>
  <c r="G297"/>
  <c r="G298"/>
  <c r="G380"/>
  <c r="G379"/>
  <c r="G378"/>
  <c r="G373"/>
  <c r="G376"/>
  <c r="G371"/>
  <c r="G374"/>
  <c r="G372"/>
  <c r="G422"/>
  <c r="G415"/>
  <c r="G419"/>
  <c r="G423"/>
  <c r="G414"/>
  <c r="G367"/>
  <c r="G366"/>
  <c r="G369"/>
  <c r="G365"/>
  <c r="G364"/>
  <c r="G370"/>
  <c r="G375"/>
  <c r="G409"/>
  <c r="G410"/>
  <c r="G408"/>
  <c r="G416"/>
  <c r="G411"/>
  <c r="G413"/>
  <c r="G417"/>
  <c r="G412"/>
  <c r="G420"/>
  <c r="G418"/>
  <c r="G368"/>
  <c r="G377"/>
  <c r="F54"/>
  <c r="F53"/>
  <c r="F49"/>
  <c r="F44"/>
  <c r="F51"/>
  <c r="F50"/>
  <c r="N452"/>
  <c r="N451"/>
  <c r="N453"/>
  <c r="N456"/>
  <c r="N494"/>
  <c r="F42"/>
  <c r="G11"/>
  <c r="F11" s="1"/>
  <c r="G18"/>
  <c r="F18" s="1"/>
  <c r="G17"/>
  <c r="F17" s="1"/>
  <c r="G16"/>
  <c r="F16" s="1"/>
  <c r="G22"/>
  <c r="F22" s="1"/>
  <c r="G27"/>
  <c r="F27" s="1"/>
  <c r="G19"/>
  <c r="F19" s="1"/>
  <c r="G20"/>
  <c r="F20" s="1"/>
  <c r="G14"/>
  <c r="F14" s="1"/>
  <c r="G12"/>
  <c r="F12" s="1"/>
  <c r="G13"/>
  <c r="F13" s="1"/>
  <c r="G15"/>
  <c r="F15" s="1"/>
  <c r="G9"/>
  <c r="F9" s="1"/>
  <c r="G10"/>
  <c r="F10" s="1"/>
  <c r="G8"/>
  <c r="F8" s="1"/>
  <c r="G7"/>
  <c r="F7" s="1"/>
  <c r="N463" l="1"/>
  <c r="N501"/>
  <c r="H501"/>
  <c r="N496"/>
  <c r="H496"/>
  <c r="N497"/>
  <c r="H497"/>
  <c r="N499"/>
  <c r="H499"/>
  <c r="N498"/>
  <c r="H498"/>
  <c r="N500"/>
  <c r="H500"/>
  <c r="N495"/>
  <c r="H495"/>
  <c r="N492"/>
  <c r="H492"/>
  <c r="H494"/>
  <c r="G494" s="1"/>
  <c r="N493"/>
  <c r="H493"/>
  <c r="N491"/>
  <c r="H491"/>
  <c r="N490"/>
  <c r="H490"/>
  <c r="N489"/>
  <c r="H489"/>
  <c r="N488"/>
  <c r="H488"/>
  <c r="H463"/>
  <c r="G463" s="1"/>
  <c r="N460"/>
  <c r="H460"/>
  <c r="N462"/>
  <c r="H462"/>
  <c r="N458"/>
  <c r="H458"/>
  <c r="H456"/>
  <c r="G456" s="1"/>
  <c r="N461"/>
  <c r="H461"/>
  <c r="N454"/>
  <c r="H454"/>
  <c r="N459"/>
  <c r="H459"/>
  <c r="N455"/>
  <c r="H455"/>
  <c r="N457"/>
  <c r="H457"/>
  <c r="N450"/>
  <c r="H450"/>
  <c r="H453"/>
  <c r="G453" s="1"/>
  <c r="H451"/>
  <c r="G451" s="1"/>
  <c r="H452"/>
  <c r="G452" s="1"/>
  <c r="H527"/>
  <c r="H529"/>
  <c r="H528"/>
  <c r="H531"/>
  <c r="H532"/>
  <c r="H530"/>
  <c r="H533"/>
  <c r="H534"/>
  <c r="H536"/>
  <c r="H535"/>
  <c r="H538"/>
  <c r="H537"/>
  <c r="H539"/>
  <c r="G539" s="1"/>
  <c r="N527"/>
  <c r="N529"/>
  <c r="N528"/>
  <c r="N531"/>
  <c r="N532"/>
  <c r="N530"/>
  <c r="N533"/>
  <c r="N534"/>
  <c r="N536"/>
  <c r="N535"/>
  <c r="N538"/>
  <c r="N537"/>
  <c r="N564"/>
  <c r="N565"/>
  <c r="N567"/>
  <c r="N568"/>
  <c r="N572"/>
  <c r="N574"/>
  <c r="N573"/>
  <c r="N570"/>
  <c r="N569"/>
  <c r="N571"/>
  <c r="N576"/>
  <c r="N577"/>
  <c r="N575"/>
  <c r="H573"/>
  <c r="H569"/>
  <c r="G569" s="1"/>
  <c r="H574"/>
  <c r="G574" s="1"/>
  <c r="H577"/>
  <c r="H576"/>
  <c r="H570"/>
  <c r="H571"/>
  <c r="G571" s="1"/>
  <c r="H575"/>
  <c r="G575" s="1"/>
  <c r="G533" l="1"/>
  <c r="G501"/>
  <c r="G537"/>
  <c r="G535"/>
  <c r="G459"/>
  <c r="G462"/>
  <c r="G461"/>
  <c r="G458"/>
  <c r="G455"/>
  <c r="G460"/>
  <c r="G454"/>
  <c r="G457"/>
  <c r="G450"/>
  <c r="G499"/>
  <c r="G500"/>
  <c r="G498"/>
  <c r="G497"/>
  <c r="G496"/>
  <c r="G495"/>
  <c r="G493"/>
  <c r="G492"/>
  <c r="G491"/>
  <c r="G490"/>
  <c r="G489"/>
  <c r="G488"/>
  <c r="G538"/>
  <c r="G536"/>
  <c r="G530"/>
  <c r="G532"/>
  <c r="G534"/>
  <c r="G577"/>
  <c r="G576"/>
  <c r="G570"/>
  <c r="G573"/>
  <c r="H526"/>
  <c r="H568"/>
  <c r="G531" l="1"/>
  <c r="G568"/>
  <c r="H566" l="1"/>
  <c r="H572"/>
  <c r="H565"/>
  <c r="H564"/>
  <c r="H567"/>
  <c r="N526" l="1"/>
  <c r="G564"/>
  <c r="G572"/>
  <c r="G565"/>
  <c r="G567"/>
  <c r="N566"/>
  <c r="G529" l="1"/>
  <c r="G527"/>
  <c r="G526"/>
  <c r="G528"/>
  <c r="G566" l="1"/>
</calcChain>
</file>

<file path=xl/comments1.xml><?xml version="1.0" encoding="utf-8"?>
<comments xmlns="http://schemas.openxmlformats.org/spreadsheetml/2006/main">
  <authors>
    <author>DESKTOP</author>
  </authors>
  <commentList>
    <comment ref="G175" authorId="0">
      <text>
        <r>
          <rPr>
            <b/>
            <sz val="9"/>
            <color indexed="81"/>
            <rFont val="Tahoma"/>
            <family val="2"/>
          </rPr>
          <t>Mindesthöhe</t>
        </r>
      </text>
    </comment>
    <comment ref="G180" authorId="0">
      <text>
        <r>
          <rPr>
            <sz val="9"/>
            <color indexed="81"/>
            <rFont val="Tahoma"/>
            <family val="2"/>
          </rPr>
          <t xml:space="preserve">
Mindestgewicht</t>
        </r>
      </text>
    </comment>
    <comment ref="G216" authorId="0">
      <text>
        <r>
          <rPr>
            <b/>
            <sz val="9"/>
            <color indexed="81"/>
            <rFont val="Tahoma"/>
            <family val="2"/>
          </rPr>
          <t xml:space="preserve">12 Runden Höhe
</t>
        </r>
      </text>
    </comment>
    <comment ref="G459" authorId="0">
      <text>
        <r>
          <rPr>
            <sz val="9"/>
            <color indexed="81"/>
            <rFont val="Tahoma"/>
            <family val="2"/>
          </rPr>
          <t xml:space="preserve">14 Runden
Breite
</t>
        </r>
      </text>
    </comment>
    <comment ref="G462" authorId="0">
      <text>
        <r>
          <rPr>
            <sz val="9"/>
            <color indexed="81"/>
            <rFont val="Tahoma"/>
            <family val="2"/>
          </rPr>
          <t xml:space="preserve">14 Runden
Breite
</t>
        </r>
      </text>
    </comment>
    <comment ref="G501" authorId="0">
      <text>
        <r>
          <rPr>
            <sz val="9"/>
            <color indexed="81"/>
            <rFont val="Tahoma"/>
            <family val="2"/>
          </rPr>
          <t>14 Runden
Gewicht</t>
        </r>
      </text>
    </comment>
  </commentList>
</comments>
</file>

<file path=xl/sharedStrings.xml><?xml version="1.0" encoding="utf-8"?>
<sst xmlns="http://schemas.openxmlformats.org/spreadsheetml/2006/main" count="1736" uniqueCount="181">
  <si>
    <t>Fahrzeug</t>
  </si>
  <si>
    <t>Platz</t>
  </si>
  <si>
    <t>Dieter Mayr</t>
  </si>
  <si>
    <t>Zeit</t>
  </si>
  <si>
    <t>Punkte</t>
  </si>
  <si>
    <t>FahrerIn</t>
  </si>
  <si>
    <t>◄</t>
  </si>
  <si>
    <t>Gesamt- punkte</t>
  </si>
  <si>
    <t>▼1</t>
  </si>
  <si>
    <t>▲2</t>
  </si>
  <si>
    <t>neu</t>
  </si>
  <si>
    <t>Chassis</t>
  </si>
  <si>
    <t>Corvette</t>
  </si>
  <si>
    <t>Audi</t>
  </si>
  <si>
    <t>Einzelergebnisse</t>
  </si>
  <si>
    <t>Team</t>
  </si>
  <si>
    <t>Pro / Am</t>
  </si>
  <si>
    <t>Spurübersicht Turn 1</t>
  </si>
  <si>
    <t>Spurübersicht Turn 2</t>
  </si>
  <si>
    <t>gesamt</t>
  </si>
  <si>
    <t>Wertungs runden</t>
  </si>
  <si>
    <t>1. Lauf</t>
  </si>
  <si>
    <t>2. Lauf</t>
  </si>
  <si>
    <t>Rennen       2 x 5 x 6 Minuten</t>
  </si>
  <si>
    <t>Pro</t>
  </si>
  <si>
    <t>Teammeisterschaft</t>
  </si>
  <si>
    <t>5. Lauf</t>
  </si>
  <si>
    <t>4. Lauf</t>
  </si>
  <si>
    <t>3. Lauf</t>
  </si>
  <si>
    <t>Markenwertung</t>
  </si>
  <si>
    <t>Fahrer Einstufung</t>
  </si>
  <si>
    <t>▲1</t>
  </si>
  <si>
    <t>▲3</t>
  </si>
  <si>
    <t>▼2</t>
  </si>
  <si>
    <t>▼3</t>
  </si>
  <si>
    <t>7. Lauf</t>
  </si>
  <si>
    <t>6. Lauf</t>
  </si>
  <si>
    <t>Leo Rebler</t>
  </si>
  <si>
    <t>Slotmodus 12V</t>
  </si>
  <si>
    <t>Wolfgang Mitschka</t>
  </si>
  <si>
    <t>Poldi Karla</t>
  </si>
  <si>
    <t>AS Diamond</t>
  </si>
  <si>
    <t>▼4</t>
  </si>
  <si>
    <t>▲4</t>
  </si>
  <si>
    <t>8. Lauf</t>
  </si>
  <si>
    <t>max. zwei Fahrzeuge einer Marke pro Lauf</t>
  </si>
  <si>
    <t>Mike Lang</t>
  </si>
  <si>
    <r>
      <t xml:space="preserve">Achszahnrad mindestens </t>
    </r>
    <r>
      <rPr>
        <b/>
        <sz val="12"/>
        <color rgb="FFFF0000"/>
        <rFont val="Arial"/>
        <family val="2"/>
      </rPr>
      <t>43</t>
    </r>
    <r>
      <rPr>
        <b/>
        <sz val="10"/>
        <color rgb="FFFF0000"/>
        <rFont val="Arial"/>
        <family val="2"/>
      </rPr>
      <t xml:space="preserve"> Zähne!</t>
    </r>
  </si>
  <si>
    <t>Ferrari</t>
  </si>
  <si>
    <t>ICEMEN</t>
  </si>
  <si>
    <t>Gery Hassler</t>
  </si>
  <si>
    <t>Gerhard Neuhold</t>
  </si>
  <si>
    <t>Team Punkte</t>
  </si>
  <si>
    <t>TEAM</t>
  </si>
  <si>
    <t>Motornummern</t>
  </si>
  <si>
    <t>Finaltag nur bei Teilnahme als Streicher nutzbar!</t>
  </si>
  <si>
    <t>SCUDERIA MD 1</t>
  </si>
  <si>
    <t>SCUDERIA MD 2</t>
  </si>
  <si>
    <t>Chassiswertung</t>
  </si>
  <si>
    <t>Metris</t>
  </si>
  <si>
    <t>Semi Wohu</t>
  </si>
  <si>
    <t>SMD</t>
  </si>
  <si>
    <t>SRT</t>
  </si>
  <si>
    <t>LIQUID ICE</t>
  </si>
  <si>
    <t>Ferrari 458</t>
  </si>
  <si>
    <t>Metris MK4</t>
  </si>
  <si>
    <t>Fahrermeisterschaft</t>
  </si>
  <si>
    <t>9. Lauf</t>
  </si>
  <si>
    <t>10. Lauf</t>
  </si>
  <si>
    <t>Gesamt-punkte</t>
  </si>
  <si>
    <t>18h30       Qualifying      1 Minute auf Grün</t>
  </si>
  <si>
    <t>TSR</t>
  </si>
  <si>
    <t>Michi Miksche</t>
  </si>
  <si>
    <t>Michi Hüther</t>
  </si>
  <si>
    <t>Fritz Hauck</t>
  </si>
  <si>
    <r>
      <t xml:space="preserve">Gerhard Fischer </t>
    </r>
    <r>
      <rPr>
        <b/>
        <sz val="12"/>
        <rFont val="Arial"/>
        <family val="2"/>
      </rPr>
      <t>®</t>
    </r>
  </si>
  <si>
    <r>
      <t xml:space="preserve">Fredi Lippert </t>
    </r>
    <r>
      <rPr>
        <b/>
        <sz val="12"/>
        <rFont val="Arial"/>
        <family val="2"/>
      </rPr>
      <t>®</t>
    </r>
  </si>
  <si>
    <r>
      <t>FahrerIn</t>
    </r>
    <r>
      <rPr>
        <b/>
        <sz val="11"/>
        <rFont val="Arial"/>
        <family val="2"/>
      </rPr>
      <t xml:space="preserve"> (Qualifyer)</t>
    </r>
  </si>
  <si>
    <t>▲5</t>
  </si>
  <si>
    <t>Lamborghini</t>
  </si>
  <si>
    <t>11. Lauf</t>
  </si>
  <si>
    <t>12. Lauf</t>
  </si>
  <si>
    <t>▼5</t>
  </si>
  <si>
    <r>
      <t xml:space="preserve">Michaela Schäfer </t>
    </r>
    <r>
      <rPr>
        <b/>
        <sz val="12"/>
        <rFont val="Arial"/>
        <family val="2"/>
      </rPr>
      <t>®</t>
    </r>
  </si>
  <si>
    <r>
      <t xml:space="preserve"> BLANCPAIN GT SRT   </t>
    </r>
    <r>
      <rPr>
        <b/>
        <sz val="26"/>
        <color indexed="13"/>
        <rFont val="Arial"/>
        <family val="2"/>
      </rPr>
      <t xml:space="preserve"> </t>
    </r>
    <r>
      <rPr>
        <b/>
        <sz val="36"/>
        <color indexed="13"/>
        <rFont val="Arial"/>
        <family val="2"/>
      </rPr>
      <t>2018/19</t>
    </r>
  </si>
  <si>
    <t>FLAT BRASS</t>
  </si>
  <si>
    <t>Müllner Walter</t>
  </si>
  <si>
    <t>Lamb. Huracan</t>
  </si>
  <si>
    <t>Gerhard Fischer</t>
  </si>
  <si>
    <t>SRT ANGELS</t>
  </si>
  <si>
    <t>Fredi Lippert</t>
  </si>
  <si>
    <t>Corvette C7</t>
  </si>
  <si>
    <t>MD 18/80</t>
  </si>
  <si>
    <t>B+C</t>
  </si>
  <si>
    <t>Ulrich Poller</t>
  </si>
  <si>
    <t>Michaela Schäfer</t>
  </si>
  <si>
    <t>Am</t>
  </si>
  <si>
    <t>Porsche 991</t>
  </si>
  <si>
    <t>Audi R8 LMS</t>
  </si>
  <si>
    <t>Semi WoHu</t>
  </si>
  <si>
    <t>Fritz Hauk</t>
  </si>
  <si>
    <t>Ford GT</t>
  </si>
  <si>
    <t>HF RACING</t>
  </si>
  <si>
    <t>Corvette C6</t>
  </si>
  <si>
    <r>
      <t>INOX HF</t>
    </r>
    <r>
      <rPr>
        <b/>
        <vertAlign val="superscript"/>
        <sz val="11"/>
        <rFont val="Arial"/>
        <family val="2"/>
      </rPr>
      <t xml:space="preserve"> 2</t>
    </r>
  </si>
  <si>
    <t>GSCS</t>
  </si>
  <si>
    <t>Thomas Gebhardt</t>
  </si>
  <si>
    <t>HINICHN</t>
  </si>
  <si>
    <t>27</t>
  </si>
  <si>
    <t>Andi Vanicek</t>
  </si>
  <si>
    <t>SRT 2</t>
  </si>
  <si>
    <t>SRT GSCS</t>
  </si>
  <si>
    <r>
      <rPr>
        <b/>
        <sz val="18"/>
        <rFont val="Arial"/>
        <family val="2"/>
      </rPr>
      <t>FahrerIn</t>
    </r>
    <r>
      <rPr>
        <b/>
        <sz val="10"/>
        <rFont val="Arial"/>
        <family val="2"/>
      </rPr>
      <t xml:space="preserve"> (Qualifyer)</t>
    </r>
  </si>
  <si>
    <t>EB (HF)</t>
  </si>
  <si>
    <t>13h00     Qualifying      1 Minute auf Grün</t>
  </si>
  <si>
    <t>Ford</t>
  </si>
  <si>
    <t>Porsche</t>
  </si>
  <si>
    <t>D`HINICHN</t>
  </si>
  <si>
    <t>Michael Hüther</t>
  </si>
  <si>
    <t>Andi Vanicek ®</t>
  </si>
  <si>
    <t>Walter Müllner</t>
  </si>
  <si>
    <t>Lamborg. Huracan</t>
  </si>
  <si>
    <t>SLOTANGELS</t>
  </si>
  <si>
    <t>INOX</t>
  </si>
  <si>
    <t>INOX EVO</t>
  </si>
  <si>
    <t>Martin Leo Gruber</t>
  </si>
  <si>
    <t>SLOT ANGELS</t>
  </si>
  <si>
    <t>Peter Siding</t>
  </si>
  <si>
    <t>Christian Strell</t>
  </si>
  <si>
    <t>Franky Himler</t>
  </si>
  <si>
    <r>
      <t>INOX HF</t>
    </r>
    <r>
      <rPr>
        <b/>
        <vertAlign val="superscript"/>
        <sz val="11"/>
        <rFont val="Arial"/>
        <family val="2"/>
      </rPr>
      <t xml:space="preserve"> EVO</t>
    </r>
  </si>
  <si>
    <t>11h30     Qualifying      1 Minute auf Grün</t>
  </si>
  <si>
    <t>Stricherl- runden</t>
  </si>
  <si>
    <t>Alpina B6</t>
  </si>
  <si>
    <t>Lamborg.Huracan</t>
  </si>
  <si>
    <t>Peter Siding  ®</t>
  </si>
  <si>
    <t>Franky Himler ®</t>
  </si>
  <si>
    <t>Martin Leo Gruber ®</t>
  </si>
  <si>
    <t>Spurwahl</t>
  </si>
  <si>
    <t>Alpina / BMW</t>
  </si>
  <si>
    <t>Blancpainrekord</t>
  </si>
  <si>
    <t>Metris MK 4/17</t>
  </si>
  <si>
    <t>INOX HF</t>
  </si>
  <si>
    <t>Ab sofort sind keine Joker mehr zugelassen.</t>
  </si>
  <si>
    <t>Fotos und aktuelles im FB unter slotracing tulln</t>
  </si>
  <si>
    <r>
      <rPr>
        <sz val="20"/>
        <rFont val="Arial"/>
        <family val="2"/>
      </rPr>
      <t xml:space="preserve">Startzeiten beachten!  </t>
    </r>
    <r>
      <rPr>
        <sz val="14"/>
        <rFont val="Arial"/>
        <family val="2"/>
      </rPr>
      <t xml:space="preserve"> </t>
    </r>
    <r>
      <rPr>
        <b/>
        <sz val="20"/>
        <color rgb="FFFF0000"/>
        <rFont val="Arial"/>
        <family val="2"/>
      </rPr>
      <t>12h</t>
    </r>
  </si>
  <si>
    <t>Der Teamchef hat die Chance aus zwei Teams die höhere Punktzahl für die MS zu erhalten.</t>
  </si>
  <si>
    <t xml:space="preserve"> Nach jedem Lauf müssen die Teilnehmer ihre Motoren neu ziehen! Jeder Motor darf nur ein mal über die Saison pro Team verwendet werden.</t>
  </si>
  <si>
    <r>
      <t>INOX HF</t>
    </r>
    <r>
      <rPr>
        <b/>
        <vertAlign val="superscript"/>
        <sz val="11"/>
        <rFont val="Arial"/>
        <family val="2"/>
      </rPr>
      <t xml:space="preserve"> Proto</t>
    </r>
  </si>
  <si>
    <t>FLAT BRASS Am</t>
  </si>
  <si>
    <t>Gary Hassler</t>
  </si>
  <si>
    <t>Ab dem nächsten Renntag erfolgt die Einteilung der Fahrer und Teams nach der Meisterschaftsreihen- folge</t>
  </si>
  <si>
    <t>Walter Müllner ®</t>
  </si>
  <si>
    <t>Dieter Mayr ®</t>
  </si>
  <si>
    <t>Thomas Gebhardt ®</t>
  </si>
  <si>
    <t>Ferrari 488</t>
  </si>
  <si>
    <t>Stand letzter Renntag</t>
  </si>
  <si>
    <t>18h00       Qualifying      1 Minute auf Grün</t>
  </si>
  <si>
    <t>D´HINICHN</t>
  </si>
  <si>
    <t>BONNY &amp; CLYDE</t>
  </si>
  <si>
    <t>Ab dem heutigen Renntag erfolgt die Einteilung der Fahrer und Teams nach der Meisterschaftsreihen- folge</t>
  </si>
  <si>
    <t>17h30       Qualifying      1 Minute auf Grün</t>
  </si>
  <si>
    <t>EAV</t>
  </si>
  <si>
    <t>PROTO</t>
  </si>
  <si>
    <t>EB (HF)/Proto</t>
  </si>
  <si>
    <t>NULL!</t>
  </si>
  <si>
    <t>MD 19/80</t>
  </si>
  <si>
    <t>Ab dem heutigen Renntag sind Spiegel ausdrücklich Pflicht!</t>
  </si>
  <si>
    <t>MIPE</t>
  </si>
  <si>
    <t>Metris MK4 / 17</t>
  </si>
  <si>
    <t>Christian Melbinger</t>
  </si>
  <si>
    <t>Karla Poldi</t>
  </si>
  <si>
    <t>LI 007 M</t>
  </si>
  <si>
    <t>ROT WEISS ROT</t>
  </si>
  <si>
    <t>Brajer Ernst</t>
  </si>
  <si>
    <t>PUSH &amp; GO</t>
  </si>
  <si>
    <t>Mc Laren 650 S</t>
  </si>
  <si>
    <t>vier Streicher</t>
  </si>
  <si>
    <t>Liquid Ice</t>
  </si>
  <si>
    <t>Mc Laren</t>
  </si>
  <si>
    <t>▼6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</si>
</sst>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dd\.mm\.yy;@"/>
    <numFmt numFmtId="166" formatCode="0.0"/>
  </numFmts>
  <fonts count="6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13"/>
      <name val="Arial"/>
      <family val="2"/>
    </font>
    <font>
      <b/>
      <sz val="36"/>
      <color indexed="13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b/>
      <sz val="18"/>
      <color indexed="13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 Black"/>
      <family val="2"/>
    </font>
    <font>
      <b/>
      <sz val="11"/>
      <color indexed="17"/>
      <name val="Arial Black"/>
      <family val="2"/>
    </font>
    <font>
      <b/>
      <sz val="11"/>
      <color indexed="10"/>
      <name val="Arial Black"/>
      <family val="2"/>
    </font>
    <font>
      <sz val="11"/>
      <name val="Arial Black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26"/>
      <color indexed="13"/>
      <name val="Arial"/>
      <family val="2"/>
    </font>
    <font>
      <b/>
      <sz val="12"/>
      <color indexed="9"/>
      <name val="Arial"/>
      <family val="2"/>
    </font>
    <font>
      <b/>
      <sz val="16"/>
      <color indexed="13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4"/>
      <color indexed="10"/>
      <name val="Arial"/>
      <family val="2"/>
    </font>
    <font>
      <b/>
      <sz val="12"/>
      <color indexed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8"/>
      <color rgb="FFFFFF00"/>
      <name val="Arial"/>
      <family val="2"/>
    </font>
    <font>
      <b/>
      <sz val="16"/>
      <color rgb="FFFFFF00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4"/>
      <color rgb="FFFFFF00"/>
      <name val="Arial"/>
      <family val="2"/>
    </font>
    <font>
      <b/>
      <sz val="14"/>
      <color indexed="13"/>
      <name val="Arial"/>
      <family val="2"/>
    </font>
    <font>
      <b/>
      <sz val="9"/>
      <name val="Arial"/>
      <family val="2"/>
    </font>
    <font>
      <b/>
      <sz val="20"/>
      <color indexed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Magneto"/>
      <family val="5"/>
    </font>
    <font>
      <b/>
      <sz val="12"/>
      <color rgb="FFFFFF00"/>
      <name val="Arial"/>
      <family val="2"/>
    </font>
    <font>
      <sz val="12"/>
      <color indexed="9"/>
      <name val="Arial"/>
      <family val="2"/>
    </font>
    <font>
      <b/>
      <vertAlign val="superscript"/>
      <sz val="11"/>
      <name val="Arial"/>
      <family val="2"/>
    </font>
    <font>
      <b/>
      <sz val="24"/>
      <color indexed="10"/>
      <name val="Arial"/>
      <family val="2"/>
    </font>
    <font>
      <sz val="12"/>
      <color rgb="FFFF00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b/>
      <sz val="12"/>
      <color indexed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darkGrid"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theme="0" tint="-0.1490218817712943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patternFill patternType="solid">
        <fgColor theme="3" tint="0.39997558519241921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  <fill>
      <patternFill patternType="solid">
        <fgColor rgb="FF7030A0"/>
        <bgColor indexed="64"/>
      </patternFill>
    </fill>
    <fill>
      <gradientFill degree="180">
        <stop position="0">
          <color theme="0"/>
        </stop>
        <stop position="1">
          <color rgb="FF7030A0"/>
        </stop>
      </gradientFill>
    </fill>
    <fill>
      <patternFill patternType="solid">
        <fgColor theme="0" tint="-0.34998626667073579"/>
        <bgColor indexed="64"/>
      </patternFill>
    </fill>
    <fill>
      <patternFill patternType="gray0625">
        <bgColor theme="0" tint="-4.9989318521683403E-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2" fontId="20" fillId="0" borderId="2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30" fillId="12" borderId="7" xfId="0" applyFont="1" applyFill="1" applyBorder="1" applyAlignment="1">
      <alignment vertical="center" wrapText="1"/>
    </xf>
    <xf numFmtId="0" fontId="15" fillId="12" borderId="7" xfId="0" applyFont="1" applyFill="1" applyBorder="1" applyAlignment="1">
      <alignment vertical="center" wrapText="1"/>
    </xf>
    <xf numFmtId="2" fontId="36" fillId="12" borderId="0" xfId="0" applyNumberFormat="1" applyFont="1" applyFill="1" applyBorder="1" applyAlignment="1">
      <alignment horizontal="center" vertical="center" textRotation="90" wrapText="1"/>
    </xf>
    <xf numFmtId="2" fontId="16" fillId="2" borderId="0" xfId="0" applyNumberFormat="1" applyFont="1" applyFill="1" applyBorder="1" applyAlignment="1">
      <alignment horizontal="center" vertical="center" textRotation="90" wrapText="1"/>
    </xf>
    <xf numFmtId="2" fontId="4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2" fontId="34" fillId="11" borderId="1" xfId="0" applyNumberFormat="1" applyFont="1" applyFill="1" applyBorder="1" applyAlignment="1">
      <alignment horizontal="center" vertical="center" wrapText="1"/>
    </xf>
    <xf numFmtId="2" fontId="36" fillId="12" borderId="0" xfId="0" applyNumberFormat="1" applyFont="1" applyFill="1" applyBorder="1" applyAlignment="1">
      <alignment horizontal="center" vertical="center" textRotation="90" wrapText="1"/>
    </xf>
    <xf numFmtId="2" fontId="16" fillId="2" borderId="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 vertical="center" wrapText="1"/>
    </xf>
    <xf numFmtId="1" fontId="15" fillId="12" borderId="7" xfId="0" applyNumberFormat="1" applyFont="1" applyFill="1" applyBorder="1" applyAlignment="1">
      <alignment vertical="center" wrapText="1"/>
    </xf>
    <xf numFmtId="1" fontId="15" fillId="12" borderId="3" xfId="0" applyNumberFormat="1" applyFont="1" applyFill="1" applyBorder="1" applyAlignment="1">
      <alignment vertical="center" wrapText="1"/>
    </xf>
    <xf numFmtId="1" fontId="32" fillId="0" borderId="1" xfId="0" applyNumberFormat="1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36" fillId="12" borderId="0" xfId="0" applyNumberFormat="1" applyFont="1" applyFill="1" applyBorder="1" applyAlignment="1">
      <alignment horizontal="center" vertical="center" textRotation="90" wrapText="1"/>
    </xf>
    <xf numFmtId="2" fontId="34" fillId="10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" fontId="33" fillId="12" borderId="1" xfId="0" applyNumberFormat="1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1" fontId="45" fillId="18" borderId="1" xfId="0" applyNumberFormat="1" applyFont="1" applyFill="1" applyBorder="1" applyAlignment="1">
      <alignment horizontal="center" vertical="center" wrapText="1"/>
    </xf>
    <xf numFmtId="1" fontId="4" fillId="17" borderId="1" xfId="0" applyNumberFormat="1" applyFont="1" applyFill="1" applyBorder="1" applyAlignment="1">
      <alignment horizontal="center" vertical="center" wrapText="1"/>
    </xf>
    <xf numFmtId="1" fontId="26" fillId="14" borderId="1" xfId="0" applyNumberFormat="1" applyFont="1" applyFill="1" applyBorder="1" applyAlignment="1">
      <alignment horizontal="center" vertical="center" wrapText="1"/>
    </xf>
    <xf numFmtId="1" fontId="32" fillId="9" borderId="1" xfId="0" applyNumberFormat="1" applyFont="1" applyFill="1" applyBorder="1" applyAlignment="1">
      <alignment horizontal="center" vertical="center" wrapText="1"/>
    </xf>
    <xf numFmtId="1" fontId="32" fillId="10" borderId="1" xfId="0" applyNumberFormat="1" applyFont="1" applyFill="1" applyBorder="1" applyAlignment="1">
      <alignment horizontal="center" vertical="center" wrapText="1"/>
    </xf>
    <xf numFmtId="1" fontId="32" fillId="11" borderId="1" xfId="0" applyNumberFormat="1" applyFont="1" applyFill="1" applyBorder="1" applyAlignment="1">
      <alignment horizontal="center" vertical="center" wrapText="1"/>
    </xf>
    <xf numFmtId="1" fontId="4" fillId="21" borderId="1" xfId="0" applyNumberFormat="1" applyFont="1" applyFill="1" applyBorder="1" applyAlignment="1">
      <alignment horizontal="center" vertical="center" wrapText="1"/>
    </xf>
    <xf numFmtId="1" fontId="4" fillId="22" borderId="1" xfId="0" applyNumberFormat="1" applyFont="1" applyFill="1" applyBorder="1" applyAlignment="1">
      <alignment horizontal="center" vertical="center" wrapText="1"/>
    </xf>
    <xf numFmtId="1" fontId="4" fillId="23" borderId="1" xfId="0" applyNumberFormat="1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2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0" fontId="31" fillId="19" borderId="0" xfId="0" applyFont="1" applyFill="1" applyBorder="1" applyAlignment="1">
      <alignment horizontal="center" vertical="center" textRotation="90" wrapText="1"/>
    </xf>
    <xf numFmtId="0" fontId="45" fillId="19" borderId="0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2" fontId="43" fillId="2" borderId="0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center" vertical="center" wrapText="1"/>
    </xf>
    <xf numFmtId="164" fontId="52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39" fillId="0" borderId="6" xfId="0" applyNumberFormat="1" applyFont="1" applyFill="1" applyBorder="1" applyAlignment="1">
      <alignment horizontal="center" vertical="center" wrapText="1"/>
    </xf>
    <xf numFmtId="164" fontId="52" fillId="0" borderId="6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64" fontId="39" fillId="0" borderId="14" xfId="0" applyNumberFormat="1" applyFont="1" applyFill="1" applyBorder="1" applyAlignment="1">
      <alignment horizontal="center" vertical="center" wrapText="1"/>
    </xf>
    <xf numFmtId="164" fontId="34" fillId="0" borderId="14" xfId="0" applyNumberFormat="1" applyFont="1" applyFill="1" applyBorder="1" applyAlignment="1">
      <alignment horizontal="center" vertical="center" wrapText="1"/>
    </xf>
    <xf numFmtId="2" fontId="34" fillId="9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4" fontId="34" fillId="0" borderId="6" xfId="0" applyNumberFormat="1" applyFont="1" applyFill="1" applyBorder="1" applyAlignment="1">
      <alignment horizontal="center" vertical="center" wrapText="1"/>
    </xf>
    <xf numFmtId="164" fontId="34" fillId="1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8" fillId="12" borderId="1" xfId="0" applyNumberFormat="1" applyFont="1" applyFill="1" applyBorder="1" applyAlignment="1">
      <alignment horizontal="center" vertical="center"/>
    </xf>
    <xf numFmtId="2" fontId="34" fillId="11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5" fillId="19" borderId="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166" fontId="3" fillId="25" borderId="1" xfId="0" applyNumberFormat="1" applyFont="1" applyFill="1" applyBorder="1" applyAlignment="1">
      <alignment horizontal="center" vertical="center"/>
    </xf>
    <xf numFmtId="164" fontId="52" fillId="0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4" fillId="22" borderId="1" xfId="0" applyNumberFormat="1" applyFont="1" applyFill="1" applyBorder="1" applyAlignment="1">
      <alignment horizontal="center" vertical="center" wrapText="1"/>
    </xf>
    <xf numFmtId="1" fontId="34" fillId="23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2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5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56" fillId="24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9" fillId="6" borderId="6" xfId="0" applyFont="1" applyFill="1" applyBorder="1" applyAlignment="1">
      <alignment horizontal="center" vertical="center" wrapText="1"/>
    </xf>
    <xf numFmtId="0" fontId="49" fillId="8" borderId="14" xfId="0" applyFont="1" applyFill="1" applyBorder="1" applyAlignment="1">
      <alignment horizontal="center" vertical="center" wrapText="1"/>
    </xf>
    <xf numFmtId="2" fontId="34" fillId="9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52" fillId="25" borderId="1" xfId="0" applyNumberFormat="1" applyFont="1" applyFill="1" applyBorder="1" applyAlignment="1">
      <alignment horizontal="center" vertical="center"/>
    </xf>
    <xf numFmtId="166" fontId="34" fillId="25" borderId="1" xfId="0" applyNumberFormat="1" applyFont="1" applyFill="1" applyBorder="1" applyAlignment="1">
      <alignment horizontal="center" vertical="center"/>
    </xf>
    <xf numFmtId="1" fontId="34" fillId="21" borderId="1" xfId="0" applyNumberFormat="1" applyFont="1" applyFill="1" applyBorder="1" applyAlignment="1">
      <alignment horizontal="center" vertical="center" wrapText="1"/>
    </xf>
    <xf numFmtId="1" fontId="4" fillId="2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34" fillId="13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2" fontId="34" fillId="1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5" fillId="4" borderId="14" xfId="0" applyFont="1" applyFill="1" applyBorder="1" applyAlignment="1">
      <alignment horizontal="center" vertical="center" wrapText="1"/>
    </xf>
    <xf numFmtId="1" fontId="34" fillId="27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20" fillId="0" borderId="3" xfId="0" applyNumberFormat="1" applyFont="1" applyFill="1" applyBorder="1" applyAlignment="1">
      <alignment horizontal="center" vertical="center"/>
    </xf>
    <xf numFmtId="166" fontId="4" fillId="25" borderId="1" xfId="0" applyNumberFormat="1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/>
    </xf>
    <xf numFmtId="1" fontId="4" fillId="27" borderId="1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2" fontId="20" fillId="0" borderId="8" xfId="0" applyNumberFormat="1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/>
    </xf>
    <xf numFmtId="0" fontId="53" fillId="2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1" fillId="1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2" fontId="51" fillId="2" borderId="0" xfId="0" applyNumberFormat="1" applyFont="1" applyFill="1" applyBorder="1" applyAlignment="1">
      <alignment horizontal="center" vertical="center" textRotation="90" wrapText="1"/>
    </xf>
    <xf numFmtId="0" fontId="13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textRotation="90" wrapText="1"/>
    </xf>
    <xf numFmtId="0" fontId="42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36" fillId="12" borderId="0" xfId="0" applyNumberFormat="1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164" fontId="38" fillId="13" borderId="13" xfId="0" applyNumberFormat="1" applyFont="1" applyFill="1" applyBorder="1" applyAlignment="1">
      <alignment horizontal="center" vertical="center" wrapText="1"/>
    </xf>
    <xf numFmtId="164" fontId="38" fillId="13" borderId="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 vertical="center" wrapText="1"/>
    </xf>
    <xf numFmtId="0" fontId="29" fillId="0" borderId="9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center" vertical="center" wrapText="1"/>
    </xf>
    <xf numFmtId="0" fontId="59" fillId="0" borderId="4" xfId="0" applyNumberFormat="1" applyFont="1" applyBorder="1" applyAlignment="1">
      <alignment horizontal="center" vertical="center" wrapText="1"/>
    </xf>
    <xf numFmtId="0" fontId="59" fillId="0" borderId="9" xfId="0" applyNumberFormat="1" applyFont="1" applyBorder="1" applyAlignment="1">
      <alignment horizontal="center" vertical="center" wrapText="1"/>
    </xf>
    <xf numFmtId="0" fontId="59" fillId="0" borderId="2" xfId="0" applyNumberFormat="1" applyFont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center" vertical="center" wrapText="1"/>
    </xf>
    <xf numFmtId="165" fontId="4" fillId="1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4" fillId="17" borderId="1" xfId="0" applyNumberFormat="1" applyFont="1" applyFill="1" applyBorder="1" applyAlignment="1">
      <alignment horizontal="center" vertical="center" wrapText="1"/>
    </xf>
    <xf numFmtId="0" fontId="12" fillId="14" borderId="0" xfId="0" applyFont="1" applyFill="1" applyAlignment="1">
      <alignment horizontal="center" vertical="center" wrapText="1"/>
    </xf>
    <xf numFmtId="0" fontId="44" fillId="13" borderId="0" xfId="0" applyFont="1" applyFill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top" textRotation="90" wrapText="1"/>
    </xf>
    <xf numFmtId="0" fontId="23" fillId="0" borderId="12" xfId="0" applyFont="1" applyFill="1" applyBorder="1" applyAlignment="1">
      <alignment horizontal="center" vertical="center" textRotation="90" wrapText="1"/>
    </xf>
    <xf numFmtId="0" fontId="26" fillId="19" borderId="0" xfId="0" applyFont="1" applyFill="1" applyBorder="1" applyAlignment="1">
      <alignment horizontal="center" vertical="center" wrapText="1"/>
    </xf>
    <xf numFmtId="0" fontId="26" fillId="19" borderId="11" xfId="0" applyFont="1" applyFill="1" applyBorder="1" applyAlignment="1">
      <alignment horizontal="center" vertical="center" wrapText="1"/>
    </xf>
    <xf numFmtId="0" fontId="26" fillId="19" borderId="7" xfId="0" applyFont="1" applyFill="1" applyBorder="1" applyAlignment="1">
      <alignment horizontal="center" vertical="center" wrapText="1"/>
    </xf>
    <xf numFmtId="0" fontId="40" fillId="4" borderId="0" xfId="0" applyFont="1" applyFill="1" applyBorder="1" applyAlignment="1">
      <alignment horizontal="center" vertical="top" textRotation="90" wrapText="1"/>
    </xf>
    <xf numFmtId="0" fontId="31" fillId="19" borderId="10" xfId="0" applyFont="1" applyFill="1" applyBorder="1" applyAlignment="1">
      <alignment horizontal="center" vertical="center" textRotation="90" wrapText="1"/>
    </xf>
    <xf numFmtId="0" fontId="31" fillId="19" borderId="13" xfId="0" applyFont="1" applyFill="1" applyBorder="1" applyAlignment="1">
      <alignment horizontal="center" vertical="center" textRotation="90" wrapText="1"/>
    </xf>
    <xf numFmtId="0" fontId="45" fillId="19" borderId="0" xfId="0" applyFont="1" applyFill="1" applyBorder="1" applyAlignment="1">
      <alignment horizontal="center" vertical="center" textRotation="90" wrapText="1"/>
    </xf>
    <xf numFmtId="0" fontId="5" fillId="20" borderId="1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Alignment="1">
      <alignment horizontal="center" vertical="center" wrapText="1"/>
    </xf>
    <xf numFmtId="0" fontId="11" fillId="14" borderId="0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202009</xdr:colOff>
      <xdr:row>93</xdr:row>
      <xdr:rowOff>31749</xdr:rowOff>
    </xdr:from>
    <xdr:to>
      <xdr:col>4</xdr:col>
      <xdr:colOff>656431</xdr:colOff>
      <xdr:row>93</xdr:row>
      <xdr:rowOff>483393</xdr:rowOff>
    </xdr:to>
    <xdr:pic>
      <xdr:nvPicPr>
        <xdr:cNvPr id="11" name="Grafik 23" descr="b-386176-alpina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2165" y="57201593"/>
          <a:ext cx="454422" cy="451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464609</xdr:colOff>
      <xdr:row>88</xdr:row>
      <xdr:rowOff>11642</xdr:rowOff>
    </xdr:from>
    <xdr:to>
      <xdr:col>4</xdr:col>
      <xdr:colOff>874184</xdr:colOff>
      <xdr:row>88</xdr:row>
      <xdr:rowOff>487891</xdr:rowOff>
    </xdr:to>
    <xdr:pic>
      <xdr:nvPicPr>
        <xdr:cNvPr id="14" name="Grafik 14" descr="lamborghini_logo_emblem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9534" y="52503917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113468</xdr:colOff>
      <xdr:row>547</xdr:row>
      <xdr:rowOff>219075</xdr:rowOff>
    </xdr:from>
    <xdr:to>
      <xdr:col>3</xdr:col>
      <xdr:colOff>9525</xdr:colOff>
      <xdr:row>549</xdr:row>
      <xdr:rowOff>27444</xdr:rowOff>
    </xdr:to>
    <xdr:pic>
      <xdr:nvPicPr>
        <xdr:cNvPr id="15" name="Grafik 14" descr="joker-comic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flipH="1">
          <a:off x="246818" y="27565350"/>
          <a:ext cx="534232" cy="265566"/>
        </a:xfrm>
        <a:prstGeom prst="rect">
          <a:avLst/>
        </a:prstGeom>
      </xdr:spPr>
    </xdr:pic>
    <xdr:clientData/>
  </xdr:twoCellAnchor>
  <xdr:twoCellAnchor editAs="oneCell">
    <xdr:from>
      <xdr:col>15</xdr:col>
      <xdr:colOff>123825</xdr:colOff>
      <xdr:row>504</xdr:row>
      <xdr:rowOff>0</xdr:rowOff>
    </xdr:from>
    <xdr:to>
      <xdr:col>16</xdr:col>
      <xdr:colOff>10357</xdr:colOff>
      <xdr:row>505</xdr:row>
      <xdr:rowOff>36966</xdr:rowOff>
    </xdr:to>
    <xdr:pic>
      <xdr:nvPicPr>
        <xdr:cNvPr id="16" name="Grafik 15" descr="joker-comic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flipH="1">
          <a:off x="9296400" y="22412325"/>
          <a:ext cx="534232" cy="265567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504</xdr:row>
      <xdr:rowOff>0</xdr:rowOff>
    </xdr:from>
    <xdr:to>
      <xdr:col>15</xdr:col>
      <xdr:colOff>543757</xdr:colOff>
      <xdr:row>505</xdr:row>
      <xdr:rowOff>36966</xdr:rowOff>
    </xdr:to>
    <xdr:pic>
      <xdr:nvPicPr>
        <xdr:cNvPr id="17" name="Grafik 16" descr="joker-comic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flipH="1">
          <a:off x="9210675" y="26060400"/>
          <a:ext cx="534232" cy="265567"/>
        </a:xfrm>
        <a:prstGeom prst="rect">
          <a:avLst/>
        </a:prstGeom>
      </xdr:spPr>
    </xdr:pic>
    <xdr:clientData/>
  </xdr:twoCellAnchor>
  <xdr:twoCellAnchor editAs="oneCell">
    <xdr:from>
      <xdr:col>4</xdr:col>
      <xdr:colOff>693338</xdr:colOff>
      <xdr:row>93</xdr:row>
      <xdr:rowOff>88501</xdr:rowOff>
    </xdr:from>
    <xdr:to>
      <xdr:col>4</xdr:col>
      <xdr:colOff>1112438</xdr:colOff>
      <xdr:row>93</xdr:row>
      <xdr:rowOff>459976</xdr:rowOff>
    </xdr:to>
    <xdr:pic>
      <xdr:nvPicPr>
        <xdr:cNvPr id="18" name="Grafik 20" descr="23ddec2ad5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43494" y="57258345"/>
          <a:ext cx="419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506</xdr:row>
      <xdr:rowOff>219075</xdr:rowOff>
    </xdr:from>
    <xdr:to>
      <xdr:col>3</xdr:col>
      <xdr:colOff>19882</xdr:colOff>
      <xdr:row>508</xdr:row>
      <xdr:rowOff>27440</xdr:rowOff>
    </xdr:to>
    <xdr:pic>
      <xdr:nvPicPr>
        <xdr:cNvPr id="19" name="Grafik 18" descr="joker-comic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flipH="1">
          <a:off x="257175" y="18192750"/>
          <a:ext cx="534232" cy="265567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510</xdr:row>
      <xdr:rowOff>219075</xdr:rowOff>
    </xdr:from>
    <xdr:to>
      <xdr:col>3</xdr:col>
      <xdr:colOff>10357</xdr:colOff>
      <xdr:row>512</xdr:row>
      <xdr:rowOff>27443</xdr:rowOff>
    </xdr:to>
    <xdr:pic>
      <xdr:nvPicPr>
        <xdr:cNvPr id="20" name="Grafik 19" descr="joker-comic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flipH="1">
          <a:off x="247650" y="19107150"/>
          <a:ext cx="534232" cy="265567"/>
        </a:xfrm>
        <a:prstGeom prst="rect">
          <a:avLst/>
        </a:prstGeom>
      </xdr:spPr>
    </xdr:pic>
    <xdr:clientData/>
  </xdr:twoCellAnchor>
  <xdr:twoCellAnchor editAs="oneCell">
    <xdr:from>
      <xdr:col>4</xdr:col>
      <xdr:colOff>420155</xdr:colOff>
      <xdr:row>87</xdr:row>
      <xdr:rowOff>95250</xdr:rowOff>
    </xdr:from>
    <xdr:to>
      <xdr:col>4</xdr:col>
      <xdr:colOff>982130</xdr:colOff>
      <xdr:row>87</xdr:row>
      <xdr:rowOff>390525</xdr:rowOff>
    </xdr:to>
    <xdr:pic>
      <xdr:nvPicPr>
        <xdr:cNvPr id="21" name="Grafik 7" descr="audi-logo.gif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27428" r="36029" b="17720"/>
        <a:stretch>
          <a:fillRect/>
        </a:stretch>
      </xdr:blipFill>
      <xdr:spPr bwMode="auto">
        <a:xfrm>
          <a:off x="1753655" y="35528250"/>
          <a:ext cx="561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421082</xdr:colOff>
      <xdr:row>86</xdr:row>
      <xdr:rowOff>66278</xdr:rowOff>
    </xdr:from>
    <xdr:to>
      <xdr:col>4</xdr:col>
      <xdr:colOff>1040207</xdr:colOff>
      <xdr:row>86</xdr:row>
      <xdr:rowOff>418703</xdr:rowOff>
    </xdr:to>
    <xdr:pic>
      <xdr:nvPicPr>
        <xdr:cNvPr id="23" name="Grafik 17" descr="chevy_corvette_c6_logo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71238" y="54706044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542925</xdr:colOff>
      <xdr:row>89</xdr:row>
      <xdr:rowOff>57150</xdr:rowOff>
    </xdr:from>
    <xdr:to>
      <xdr:col>4</xdr:col>
      <xdr:colOff>800100</xdr:colOff>
      <xdr:row>89</xdr:row>
      <xdr:rowOff>457200</xdr:rowOff>
    </xdr:to>
    <xdr:pic>
      <xdr:nvPicPr>
        <xdr:cNvPr id="24" name="Grafik 12" descr="Ferrari-Logo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76425" y="36499800"/>
          <a:ext cx="257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91</xdr:row>
      <xdr:rowOff>133350</xdr:rowOff>
    </xdr:from>
    <xdr:to>
      <xdr:col>4</xdr:col>
      <xdr:colOff>1019175</xdr:colOff>
      <xdr:row>91</xdr:row>
      <xdr:rowOff>371475</xdr:rowOff>
    </xdr:to>
    <xdr:pic>
      <xdr:nvPicPr>
        <xdr:cNvPr id="25" name="qZQ8bGrADwXxPM:" descr="http://t0.gstatic.com/images?q=tbn:ANd9GcQJ502Is2Alqda5HMLJ57RMqAmtXb6kbAnAJultrnmhMFQWqKPgVuQbL5U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b="13033"/>
        <a:stretch>
          <a:fillRect/>
        </a:stretch>
      </xdr:blipFill>
      <xdr:spPr bwMode="auto">
        <a:xfrm>
          <a:off x="1733550" y="36071175"/>
          <a:ext cx="619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467916</xdr:colOff>
      <xdr:row>90</xdr:row>
      <xdr:rowOff>49608</xdr:rowOff>
    </xdr:from>
    <xdr:to>
      <xdr:col>4</xdr:col>
      <xdr:colOff>887016</xdr:colOff>
      <xdr:row>90</xdr:row>
      <xdr:rowOff>449659</xdr:rowOff>
    </xdr:to>
    <xdr:pic>
      <xdr:nvPicPr>
        <xdr:cNvPr id="27" name="Grafik 15" descr="Porsche_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18072" y="78462186"/>
          <a:ext cx="419100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92</xdr:row>
      <xdr:rowOff>85724</xdr:rowOff>
    </xdr:from>
    <xdr:to>
      <xdr:col>4</xdr:col>
      <xdr:colOff>1114425</xdr:colOff>
      <xdr:row>92</xdr:row>
      <xdr:rowOff>434375</xdr:rowOff>
    </xdr:to>
    <xdr:pic>
      <xdr:nvPicPr>
        <xdr:cNvPr id="26" name="Grafik 21" descr="McLaren-logo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47800" y="26708099"/>
          <a:ext cx="923925" cy="34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W578"/>
  <sheetViews>
    <sheetView showZeros="0" tabSelected="1" topLeftCell="A4" zoomScaleNormal="100" workbookViewId="0">
      <selection activeCell="F156" sqref="F156:G156"/>
    </sheetView>
  </sheetViews>
  <sheetFormatPr baseColWidth="10" defaultRowHeight="15"/>
  <cols>
    <col min="1" max="1" width="2" style="20" customWidth="1"/>
    <col min="2" max="2" width="3.85546875" style="20" customWidth="1"/>
    <col min="3" max="3" width="5.7109375" style="12" customWidth="1"/>
    <col min="4" max="4" width="7.28515625" style="4" customWidth="1"/>
    <col min="5" max="5" width="20.7109375" style="4" customWidth="1"/>
    <col min="6" max="10" width="9.7109375" style="5" customWidth="1"/>
    <col min="11" max="14" width="9.7109375" style="10" customWidth="1"/>
    <col min="15" max="21" width="9.7109375" style="2" customWidth="1"/>
    <col min="22" max="22" width="4.5703125" style="2" customWidth="1"/>
    <col min="23" max="23" width="20.28515625" style="2" bestFit="1" customWidth="1"/>
    <col min="24" max="16384" width="11.42578125" style="2"/>
  </cols>
  <sheetData>
    <row r="1" spans="1:23" ht="12.75">
      <c r="A1" s="19"/>
      <c r="B1" s="19"/>
      <c r="C1" s="11"/>
      <c r="D1" s="6"/>
      <c r="E1" s="6"/>
      <c r="F1" s="6"/>
      <c r="G1" s="6"/>
      <c r="H1" s="6"/>
      <c r="I1" s="6"/>
      <c r="J1" s="6"/>
      <c r="K1" s="8"/>
      <c r="L1" s="8"/>
      <c r="M1" s="8"/>
      <c r="N1" s="8"/>
      <c r="O1" s="6"/>
      <c r="P1" s="6"/>
      <c r="Q1" s="6"/>
      <c r="R1" s="6"/>
      <c r="S1" s="6"/>
      <c r="T1" s="21"/>
      <c r="U1" s="21"/>
    </row>
    <row r="2" spans="1:23" ht="45">
      <c r="A2" s="19"/>
      <c r="B2" s="248" t="s">
        <v>47</v>
      </c>
      <c r="C2" s="248"/>
      <c r="D2" s="248"/>
      <c r="E2" s="247" t="s">
        <v>84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2" t="s">
        <v>38</v>
      </c>
      <c r="T2" s="242"/>
      <c r="U2" s="21"/>
    </row>
    <row r="3" spans="1:23" ht="12.75">
      <c r="A3" s="19"/>
      <c r="B3" s="19"/>
      <c r="C3" s="11"/>
      <c r="D3" s="6"/>
      <c r="E3" s="6"/>
      <c r="F3" s="6"/>
      <c r="G3" s="6"/>
      <c r="H3" s="6"/>
      <c r="I3" s="6"/>
      <c r="J3" s="6"/>
      <c r="K3" s="9"/>
      <c r="L3" s="9"/>
      <c r="M3" s="9"/>
      <c r="N3" s="9"/>
      <c r="O3" s="6"/>
      <c r="P3" s="21"/>
      <c r="Q3" s="21"/>
      <c r="R3" s="21"/>
      <c r="S3" s="21"/>
      <c r="T3" s="21"/>
      <c r="U3" s="21"/>
    </row>
    <row r="4" spans="1:23" s="22" customFormat="1" ht="25.5" customHeight="1">
      <c r="A4" s="19"/>
      <c r="B4" s="249" t="s">
        <v>25</v>
      </c>
      <c r="C4" s="34"/>
      <c r="D4" s="34"/>
      <c r="E4" s="34"/>
      <c r="F4" s="34"/>
      <c r="G4" s="34"/>
      <c r="H4" s="251" t="s">
        <v>14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1"/>
    </row>
    <row r="5" spans="1:23" s="75" customFormat="1" ht="18" customHeight="1">
      <c r="A5" s="73"/>
      <c r="B5" s="249"/>
      <c r="C5" s="244" t="s">
        <v>1</v>
      </c>
      <c r="D5" s="244"/>
      <c r="E5" s="244" t="s">
        <v>53</v>
      </c>
      <c r="F5" s="245" t="s">
        <v>177</v>
      </c>
      <c r="G5" s="246" t="s">
        <v>69</v>
      </c>
      <c r="H5" s="53" t="s">
        <v>21</v>
      </c>
      <c r="I5" s="53" t="s">
        <v>22</v>
      </c>
      <c r="J5" s="31" t="s">
        <v>28</v>
      </c>
      <c r="K5" s="53" t="s">
        <v>27</v>
      </c>
      <c r="L5" s="53" t="s">
        <v>26</v>
      </c>
      <c r="M5" s="31" t="s">
        <v>36</v>
      </c>
      <c r="N5" s="53" t="s">
        <v>35</v>
      </c>
      <c r="O5" s="53" t="s">
        <v>44</v>
      </c>
      <c r="P5" s="31" t="s">
        <v>67</v>
      </c>
      <c r="Q5" s="53" t="s">
        <v>68</v>
      </c>
      <c r="R5" s="53" t="s">
        <v>80</v>
      </c>
      <c r="S5" s="31" t="s">
        <v>81</v>
      </c>
      <c r="T5" s="255" t="s">
        <v>55</v>
      </c>
      <c r="U5" s="74"/>
    </row>
    <row r="6" spans="1:23" s="75" customFormat="1" ht="18" customHeight="1">
      <c r="A6" s="73"/>
      <c r="B6" s="249"/>
      <c r="C6" s="244"/>
      <c r="D6" s="244"/>
      <c r="E6" s="244"/>
      <c r="F6" s="245"/>
      <c r="G6" s="246"/>
      <c r="H6" s="243">
        <v>43386</v>
      </c>
      <c r="I6" s="243"/>
      <c r="J6" s="243">
        <v>43421</v>
      </c>
      <c r="K6" s="243"/>
      <c r="L6" s="243">
        <v>43442</v>
      </c>
      <c r="M6" s="243"/>
      <c r="N6" s="243">
        <v>43477</v>
      </c>
      <c r="O6" s="243"/>
      <c r="P6" s="243">
        <v>43519</v>
      </c>
      <c r="Q6" s="243"/>
      <c r="R6" s="243">
        <v>43547</v>
      </c>
      <c r="S6" s="243"/>
      <c r="T6" s="256"/>
      <c r="U6" s="74"/>
      <c r="V6" s="224" t="s">
        <v>156</v>
      </c>
      <c r="W6" s="224"/>
    </row>
    <row r="7" spans="1:23" ht="24.95" customHeight="1">
      <c r="A7" s="73"/>
      <c r="B7" s="249"/>
      <c r="C7" s="15" t="s">
        <v>6</v>
      </c>
      <c r="D7" s="70">
        <v>1</v>
      </c>
      <c r="E7" s="1" t="s">
        <v>71</v>
      </c>
      <c r="F7" s="64">
        <f>G7-I7-K7-L7-P7</f>
        <v>156</v>
      </c>
      <c r="G7" s="65">
        <f t="shared" ref="G7:G28" si="0">SUM(H7:S7)</f>
        <v>228</v>
      </c>
      <c r="H7" s="70">
        <v>20</v>
      </c>
      <c r="I7" s="109">
        <v>18</v>
      </c>
      <c r="J7" s="70">
        <v>20</v>
      </c>
      <c r="K7" s="109">
        <v>18</v>
      </c>
      <c r="L7" s="109">
        <v>18</v>
      </c>
      <c r="M7" s="70">
        <v>20</v>
      </c>
      <c r="N7" s="70">
        <v>20</v>
      </c>
      <c r="O7" s="70">
        <v>20</v>
      </c>
      <c r="P7" s="109">
        <v>18</v>
      </c>
      <c r="Q7" s="71">
        <v>18</v>
      </c>
      <c r="R7" s="71">
        <v>18</v>
      </c>
      <c r="S7" s="70">
        <v>20</v>
      </c>
      <c r="T7" s="256"/>
      <c r="U7" s="21"/>
      <c r="V7" s="70">
        <v>1</v>
      </c>
      <c r="W7" s="1" t="s">
        <v>71</v>
      </c>
    </row>
    <row r="8" spans="1:23" ht="24.95" customHeight="1">
      <c r="A8" s="73"/>
      <c r="B8" s="249"/>
      <c r="C8" s="15" t="s">
        <v>6</v>
      </c>
      <c r="D8" s="71">
        <v>2</v>
      </c>
      <c r="E8" s="1" t="s">
        <v>102</v>
      </c>
      <c r="F8" s="64">
        <f>G8-K8-N8-O8-Q8</f>
        <v>152</v>
      </c>
      <c r="G8" s="65">
        <f t="shared" si="0"/>
        <v>215</v>
      </c>
      <c r="H8" s="71">
        <v>18</v>
      </c>
      <c r="I8" s="70">
        <v>20</v>
      </c>
      <c r="J8" s="71">
        <v>18</v>
      </c>
      <c r="K8" s="110">
        <v>16</v>
      </c>
      <c r="L8" s="70">
        <v>20</v>
      </c>
      <c r="M8" s="71">
        <v>18</v>
      </c>
      <c r="N8" s="48">
        <v>15</v>
      </c>
      <c r="O8" s="110">
        <v>16</v>
      </c>
      <c r="P8" s="70">
        <v>20</v>
      </c>
      <c r="Q8" s="110">
        <v>16</v>
      </c>
      <c r="R8" s="70">
        <v>20</v>
      </c>
      <c r="S8" s="71">
        <v>18</v>
      </c>
      <c r="T8" s="256"/>
      <c r="U8" s="21"/>
      <c r="V8" s="71">
        <v>2</v>
      </c>
      <c r="W8" s="1" t="s">
        <v>102</v>
      </c>
    </row>
    <row r="9" spans="1:23" ht="24.95" customHeight="1">
      <c r="A9" s="73"/>
      <c r="B9" s="249"/>
      <c r="C9" s="15" t="s">
        <v>6</v>
      </c>
      <c r="D9" s="72">
        <v>3</v>
      </c>
      <c r="E9" s="1" t="s">
        <v>49</v>
      </c>
      <c r="F9" s="64">
        <f>G9-L9-M9</f>
        <v>129</v>
      </c>
      <c r="G9" s="65">
        <f t="shared" si="0"/>
        <v>157</v>
      </c>
      <c r="H9" s="99">
        <v>15</v>
      </c>
      <c r="I9" s="135">
        <v>15</v>
      </c>
      <c r="J9" s="149"/>
      <c r="K9" s="132"/>
      <c r="L9" s="48">
        <v>14</v>
      </c>
      <c r="M9" s="48">
        <v>14</v>
      </c>
      <c r="N9" s="72">
        <v>16</v>
      </c>
      <c r="O9" s="71">
        <v>18</v>
      </c>
      <c r="P9" s="72">
        <v>16</v>
      </c>
      <c r="Q9" s="70">
        <v>20</v>
      </c>
      <c r="R9" s="47">
        <v>15</v>
      </c>
      <c r="S9" s="122">
        <v>14</v>
      </c>
      <c r="T9" s="256"/>
      <c r="U9" s="21"/>
      <c r="V9" s="72">
        <v>3</v>
      </c>
      <c r="W9" s="1" t="s">
        <v>49</v>
      </c>
    </row>
    <row r="10" spans="1:23" ht="24.95" customHeight="1">
      <c r="A10" s="73"/>
      <c r="B10" s="249"/>
      <c r="C10" s="16" t="s">
        <v>31</v>
      </c>
      <c r="D10" s="102">
        <v>4</v>
      </c>
      <c r="E10" s="1" t="s">
        <v>63</v>
      </c>
      <c r="F10" s="64">
        <f>G10-J10-N10-Q10-R10</f>
        <v>124</v>
      </c>
      <c r="G10" s="65">
        <f t="shared" si="0"/>
        <v>180</v>
      </c>
      <c r="H10" s="72">
        <v>16</v>
      </c>
      <c r="I10" s="72">
        <v>16</v>
      </c>
      <c r="J10" s="135">
        <v>15</v>
      </c>
      <c r="K10" s="48">
        <v>15</v>
      </c>
      <c r="L10" s="72">
        <v>16</v>
      </c>
      <c r="M10" s="72">
        <v>16</v>
      </c>
      <c r="N10" s="48">
        <v>14</v>
      </c>
      <c r="O10" s="135">
        <v>15</v>
      </c>
      <c r="P10" s="135">
        <v>15</v>
      </c>
      <c r="Q10" s="48">
        <v>14</v>
      </c>
      <c r="R10" s="48">
        <v>13</v>
      </c>
      <c r="S10" s="135">
        <v>15</v>
      </c>
      <c r="T10" s="256"/>
      <c r="U10" s="21"/>
      <c r="V10" s="145">
        <v>4</v>
      </c>
      <c r="W10" s="1" t="s">
        <v>158</v>
      </c>
    </row>
    <row r="11" spans="1:23" ht="24.95" customHeight="1">
      <c r="A11" s="73"/>
      <c r="B11" s="249"/>
      <c r="C11" s="16" t="s">
        <v>43</v>
      </c>
      <c r="D11" s="102">
        <v>5</v>
      </c>
      <c r="E11" s="1" t="s">
        <v>123</v>
      </c>
      <c r="F11" s="64">
        <f>G11-J11-O11</f>
        <v>102</v>
      </c>
      <c r="G11" s="65">
        <f t="shared" si="0"/>
        <v>120</v>
      </c>
      <c r="H11" s="132"/>
      <c r="I11" s="132"/>
      <c r="J11" s="48">
        <v>9</v>
      </c>
      <c r="K11" s="135">
        <v>12</v>
      </c>
      <c r="L11" s="135">
        <v>12</v>
      </c>
      <c r="M11" s="135">
        <v>10</v>
      </c>
      <c r="N11" s="135">
        <v>10</v>
      </c>
      <c r="O11" s="48">
        <v>9</v>
      </c>
      <c r="P11" s="135">
        <v>13</v>
      </c>
      <c r="Q11" s="135">
        <v>13</v>
      </c>
      <c r="R11" s="72">
        <v>16</v>
      </c>
      <c r="S11" s="72">
        <v>16</v>
      </c>
      <c r="T11" s="256"/>
      <c r="U11" s="21"/>
      <c r="V11" s="145">
        <v>5</v>
      </c>
      <c r="W11" s="1" t="s">
        <v>63</v>
      </c>
    </row>
    <row r="12" spans="1:23" ht="24.95" customHeight="1">
      <c r="A12" s="73"/>
      <c r="B12" s="249"/>
      <c r="C12" s="16" t="s">
        <v>31</v>
      </c>
      <c r="D12" s="102">
        <v>6</v>
      </c>
      <c r="E12" s="1" t="s">
        <v>62</v>
      </c>
      <c r="F12" s="64">
        <f>G12-M12-P12-Q12-K12</f>
        <v>101</v>
      </c>
      <c r="G12" s="65">
        <f t="shared" si="0"/>
        <v>133</v>
      </c>
      <c r="H12" s="99">
        <v>12</v>
      </c>
      <c r="I12" s="47">
        <v>12</v>
      </c>
      <c r="J12" s="135">
        <v>14</v>
      </c>
      <c r="K12" s="48">
        <v>11</v>
      </c>
      <c r="L12" s="135">
        <v>13</v>
      </c>
      <c r="M12" s="48">
        <v>4</v>
      </c>
      <c r="N12" s="47">
        <v>11</v>
      </c>
      <c r="O12" s="135">
        <v>12</v>
      </c>
      <c r="P12" s="48">
        <v>7</v>
      </c>
      <c r="Q12" s="48">
        <v>10</v>
      </c>
      <c r="R12" s="135">
        <v>14</v>
      </c>
      <c r="S12" s="135">
        <v>13</v>
      </c>
      <c r="T12" s="256"/>
      <c r="U12" s="21"/>
      <c r="V12" s="145">
        <v>6</v>
      </c>
      <c r="W12" s="1" t="s">
        <v>105</v>
      </c>
    </row>
    <row r="13" spans="1:23" ht="24.95" customHeight="1">
      <c r="A13" s="73"/>
      <c r="B13" s="249"/>
      <c r="C13" s="17" t="s">
        <v>34</v>
      </c>
      <c r="D13" s="102">
        <v>7</v>
      </c>
      <c r="E13" s="1" t="s">
        <v>158</v>
      </c>
      <c r="F13" s="64">
        <f>G13-H13-P13-Q13-I13</f>
        <v>98</v>
      </c>
      <c r="G13" s="65">
        <f t="shared" si="0"/>
        <v>142</v>
      </c>
      <c r="H13" s="46">
        <v>13</v>
      </c>
      <c r="I13" s="48">
        <v>14</v>
      </c>
      <c r="J13" s="72">
        <v>16</v>
      </c>
      <c r="K13" s="70">
        <v>20</v>
      </c>
      <c r="L13" s="135">
        <v>15</v>
      </c>
      <c r="M13" s="135">
        <v>15</v>
      </c>
      <c r="N13" s="71">
        <v>18</v>
      </c>
      <c r="O13" s="135">
        <v>14</v>
      </c>
      <c r="P13" s="48">
        <v>9</v>
      </c>
      <c r="Q13" s="48">
        <v>8</v>
      </c>
      <c r="R13" s="132"/>
      <c r="S13" s="132"/>
      <c r="T13" s="256"/>
      <c r="U13" s="21"/>
      <c r="V13" s="145">
        <v>7</v>
      </c>
      <c r="W13" s="1" t="s">
        <v>62</v>
      </c>
    </row>
    <row r="14" spans="1:23" ht="24.95" customHeight="1">
      <c r="A14" s="73"/>
      <c r="B14" s="249"/>
      <c r="C14" s="15" t="s">
        <v>6</v>
      </c>
      <c r="D14" s="102">
        <v>8</v>
      </c>
      <c r="E14" s="1" t="s">
        <v>85</v>
      </c>
      <c r="F14" s="64">
        <f>G14-H14-P14-Q14</f>
        <v>94</v>
      </c>
      <c r="G14" s="65">
        <f t="shared" si="0"/>
        <v>121</v>
      </c>
      <c r="H14" s="46">
        <v>10</v>
      </c>
      <c r="I14" s="134">
        <v>11</v>
      </c>
      <c r="J14" s="135">
        <v>13</v>
      </c>
      <c r="K14" s="135">
        <v>13</v>
      </c>
      <c r="L14" s="135">
        <v>10</v>
      </c>
      <c r="M14" s="47">
        <v>12</v>
      </c>
      <c r="N14" s="135">
        <v>13</v>
      </c>
      <c r="O14" s="135">
        <v>11</v>
      </c>
      <c r="P14" s="48">
        <v>8</v>
      </c>
      <c r="Q14" s="48">
        <v>9</v>
      </c>
      <c r="R14" s="47">
        <v>11</v>
      </c>
      <c r="S14" s="132"/>
      <c r="T14" s="256"/>
      <c r="U14" s="21"/>
      <c r="V14" s="145">
        <v>8</v>
      </c>
      <c r="W14" s="1" t="s">
        <v>85</v>
      </c>
    </row>
    <row r="15" spans="1:23" ht="24.95" customHeight="1">
      <c r="A15" s="73"/>
      <c r="B15" s="249"/>
      <c r="C15" s="17" t="s">
        <v>34</v>
      </c>
      <c r="D15" s="102">
        <v>9</v>
      </c>
      <c r="E15" s="1" t="s">
        <v>105</v>
      </c>
      <c r="F15" s="64">
        <f>G15-L15-M15</f>
        <v>78</v>
      </c>
      <c r="G15" s="65">
        <f t="shared" si="0"/>
        <v>93</v>
      </c>
      <c r="H15" s="99">
        <v>14</v>
      </c>
      <c r="I15" s="135">
        <v>13</v>
      </c>
      <c r="J15" s="132"/>
      <c r="K15" s="132"/>
      <c r="L15" s="48">
        <v>7</v>
      </c>
      <c r="M15" s="48">
        <v>8</v>
      </c>
      <c r="N15" s="135">
        <v>12</v>
      </c>
      <c r="O15" s="135">
        <v>10</v>
      </c>
      <c r="P15" s="47">
        <v>14</v>
      </c>
      <c r="Q15" s="47">
        <v>15</v>
      </c>
      <c r="R15" s="132"/>
      <c r="S15" s="132"/>
      <c r="T15" s="256"/>
      <c r="U15" s="21"/>
      <c r="V15" s="145">
        <v>9</v>
      </c>
      <c r="W15" s="1" t="s">
        <v>123</v>
      </c>
    </row>
    <row r="16" spans="1:23" ht="24.95" customHeight="1">
      <c r="A16" s="73"/>
      <c r="B16" s="249"/>
      <c r="C16" s="16" t="s">
        <v>9</v>
      </c>
      <c r="D16" s="102">
        <v>10</v>
      </c>
      <c r="E16" s="1" t="s">
        <v>56</v>
      </c>
      <c r="F16" s="64">
        <f>G16-H16-L16-Q16-M16</f>
        <v>74</v>
      </c>
      <c r="G16" s="65">
        <f t="shared" si="0"/>
        <v>92</v>
      </c>
      <c r="H16" s="46">
        <v>5</v>
      </c>
      <c r="I16" s="135">
        <v>8</v>
      </c>
      <c r="J16" s="135">
        <v>8</v>
      </c>
      <c r="K16" s="135">
        <v>10</v>
      </c>
      <c r="L16" s="48">
        <v>4</v>
      </c>
      <c r="M16" s="48">
        <v>5</v>
      </c>
      <c r="N16" s="135">
        <v>8</v>
      </c>
      <c r="O16" s="135">
        <v>8</v>
      </c>
      <c r="P16" s="47">
        <v>10</v>
      </c>
      <c r="Q16" s="48">
        <v>4</v>
      </c>
      <c r="R16" s="135">
        <v>10</v>
      </c>
      <c r="S16" s="135">
        <v>12</v>
      </c>
      <c r="T16" s="256"/>
      <c r="U16" s="21"/>
      <c r="V16" s="145">
        <v>10</v>
      </c>
      <c r="W16" s="1" t="s">
        <v>124</v>
      </c>
    </row>
    <row r="17" spans="1:23" ht="24.95" customHeight="1">
      <c r="A17" s="73"/>
      <c r="B17" s="249"/>
      <c r="C17" s="15" t="s">
        <v>6</v>
      </c>
      <c r="D17" s="102">
        <v>11</v>
      </c>
      <c r="E17" s="1" t="s">
        <v>57</v>
      </c>
      <c r="F17" s="64">
        <f>G17-H17-L17-K17-N17</f>
        <v>72</v>
      </c>
      <c r="G17" s="65">
        <f t="shared" si="0"/>
        <v>95</v>
      </c>
      <c r="H17" s="46">
        <v>6</v>
      </c>
      <c r="I17" s="135">
        <v>7</v>
      </c>
      <c r="J17" s="134">
        <v>7</v>
      </c>
      <c r="K17" s="48">
        <v>6</v>
      </c>
      <c r="L17" s="48">
        <v>5</v>
      </c>
      <c r="M17" s="134">
        <v>9</v>
      </c>
      <c r="N17" s="48">
        <v>6</v>
      </c>
      <c r="O17" s="135">
        <v>7</v>
      </c>
      <c r="P17" s="135">
        <v>11</v>
      </c>
      <c r="Q17" s="135">
        <v>12</v>
      </c>
      <c r="R17" s="47">
        <v>12</v>
      </c>
      <c r="S17" s="134">
        <v>7</v>
      </c>
      <c r="T17" s="256"/>
      <c r="U17" s="21"/>
      <c r="V17" s="145">
        <v>11</v>
      </c>
      <c r="W17" s="1" t="s">
        <v>57</v>
      </c>
    </row>
    <row r="18" spans="1:23" ht="24.95" customHeight="1">
      <c r="A18" s="73"/>
      <c r="B18" s="249"/>
      <c r="C18" s="17" t="s">
        <v>33</v>
      </c>
      <c r="D18" s="102">
        <v>12</v>
      </c>
      <c r="E18" s="1" t="s">
        <v>124</v>
      </c>
      <c r="F18" s="64">
        <f>G18-K18-L18</f>
        <v>68</v>
      </c>
      <c r="G18" s="65">
        <f t="shared" si="0"/>
        <v>84</v>
      </c>
      <c r="H18" s="132"/>
      <c r="I18" s="132"/>
      <c r="J18" s="48">
        <v>10</v>
      </c>
      <c r="K18" s="134">
        <v>7</v>
      </c>
      <c r="L18" s="48">
        <v>9</v>
      </c>
      <c r="M18" s="135">
        <v>13</v>
      </c>
      <c r="N18" s="135">
        <v>9</v>
      </c>
      <c r="O18" s="135">
        <v>13</v>
      </c>
      <c r="P18" s="135">
        <v>12</v>
      </c>
      <c r="Q18" s="135">
        <v>11</v>
      </c>
      <c r="R18" s="132"/>
      <c r="S18" s="132"/>
      <c r="T18" s="256"/>
      <c r="U18" s="21"/>
      <c r="V18" s="145">
        <v>12</v>
      </c>
      <c r="W18" s="1" t="s">
        <v>56</v>
      </c>
    </row>
    <row r="19" spans="1:23" ht="24.95" customHeight="1">
      <c r="A19" s="73"/>
      <c r="B19" s="249"/>
      <c r="C19" s="15" t="s">
        <v>6</v>
      </c>
      <c r="D19" s="102">
        <v>13</v>
      </c>
      <c r="E19" s="1" t="s">
        <v>159</v>
      </c>
      <c r="F19" s="64">
        <f>G19</f>
        <v>56</v>
      </c>
      <c r="G19" s="65">
        <f t="shared" si="0"/>
        <v>56</v>
      </c>
      <c r="H19" s="99">
        <v>8</v>
      </c>
      <c r="I19" s="47">
        <v>10</v>
      </c>
      <c r="J19" s="47">
        <v>12</v>
      </c>
      <c r="K19" s="47">
        <v>9</v>
      </c>
      <c r="L19" s="135">
        <v>11</v>
      </c>
      <c r="M19" s="47">
        <v>6</v>
      </c>
      <c r="N19" s="132"/>
      <c r="O19" s="132"/>
      <c r="P19" s="132"/>
      <c r="Q19" s="132"/>
      <c r="R19" s="132"/>
      <c r="S19" s="132"/>
      <c r="T19" s="256"/>
      <c r="U19" s="21"/>
      <c r="V19" s="145">
        <v>13</v>
      </c>
      <c r="W19" s="1" t="s">
        <v>159</v>
      </c>
    </row>
    <row r="20" spans="1:23" ht="24.95" customHeight="1">
      <c r="A20" s="73"/>
      <c r="B20" s="249"/>
      <c r="C20" s="15" t="s">
        <v>6</v>
      </c>
      <c r="D20" s="102">
        <v>14</v>
      </c>
      <c r="E20" s="1" t="s">
        <v>89</v>
      </c>
      <c r="F20" s="64">
        <f>G20</f>
        <v>56</v>
      </c>
      <c r="G20" s="65">
        <f t="shared" si="0"/>
        <v>56</v>
      </c>
      <c r="H20" s="99">
        <v>9</v>
      </c>
      <c r="I20" s="135">
        <v>9</v>
      </c>
      <c r="J20" s="135">
        <v>11</v>
      </c>
      <c r="K20" s="135">
        <v>8</v>
      </c>
      <c r="L20" s="135">
        <v>8</v>
      </c>
      <c r="M20" s="121">
        <v>11</v>
      </c>
      <c r="N20" s="132"/>
      <c r="O20" s="132"/>
      <c r="P20" s="132"/>
      <c r="Q20" s="132"/>
      <c r="R20" s="132"/>
      <c r="S20" s="132"/>
      <c r="T20" s="256"/>
      <c r="U20" s="21"/>
      <c r="V20" s="145">
        <v>14</v>
      </c>
      <c r="W20" s="1" t="s">
        <v>89</v>
      </c>
    </row>
    <row r="21" spans="1:23" ht="24.95" customHeight="1">
      <c r="A21" s="73"/>
      <c r="B21" s="249"/>
      <c r="C21" s="16" t="s">
        <v>31</v>
      </c>
      <c r="D21" s="104">
        <v>15</v>
      </c>
      <c r="E21" s="1" t="s">
        <v>149</v>
      </c>
      <c r="F21" s="64">
        <f>G21</f>
        <v>52</v>
      </c>
      <c r="G21" s="65">
        <f t="shared" si="0"/>
        <v>52</v>
      </c>
      <c r="H21" s="132"/>
      <c r="I21" s="132"/>
      <c r="J21" s="132"/>
      <c r="K21" s="132"/>
      <c r="L21" s="135">
        <v>6</v>
      </c>
      <c r="M21" s="135">
        <v>7</v>
      </c>
      <c r="N21" s="47">
        <v>7</v>
      </c>
      <c r="O21" s="135">
        <v>6</v>
      </c>
      <c r="P21" s="135">
        <v>6</v>
      </c>
      <c r="Q21" s="47">
        <v>6</v>
      </c>
      <c r="R21" s="47">
        <v>4</v>
      </c>
      <c r="S21" s="47">
        <v>10</v>
      </c>
      <c r="T21" s="80"/>
      <c r="U21" s="21"/>
      <c r="V21" s="145">
        <v>15</v>
      </c>
      <c r="W21" s="1" t="s">
        <v>110</v>
      </c>
    </row>
    <row r="22" spans="1:23" ht="24.95" customHeight="1">
      <c r="A22" s="73"/>
      <c r="B22" s="249"/>
      <c r="C22" s="159" t="s">
        <v>8</v>
      </c>
      <c r="D22" s="104">
        <v>16</v>
      </c>
      <c r="E22" s="1" t="s">
        <v>110</v>
      </c>
      <c r="F22" s="64">
        <f>G22-M22-L22-P22-K22</f>
        <v>50</v>
      </c>
      <c r="G22" s="65">
        <f t="shared" si="0"/>
        <v>63</v>
      </c>
      <c r="H22" s="99">
        <v>7</v>
      </c>
      <c r="I22" s="135">
        <v>6</v>
      </c>
      <c r="J22" s="135">
        <v>6</v>
      </c>
      <c r="K22" s="48">
        <v>5</v>
      </c>
      <c r="L22" s="48">
        <v>2</v>
      </c>
      <c r="M22" s="48">
        <v>2</v>
      </c>
      <c r="N22" s="135">
        <v>5</v>
      </c>
      <c r="O22" s="135">
        <v>5</v>
      </c>
      <c r="P22" s="48">
        <v>4</v>
      </c>
      <c r="Q22" s="47">
        <v>7</v>
      </c>
      <c r="R22" s="135">
        <v>8</v>
      </c>
      <c r="S22" s="135">
        <v>6</v>
      </c>
      <c r="T22" s="80"/>
      <c r="U22" s="21"/>
      <c r="V22" s="145">
        <v>16</v>
      </c>
      <c r="W22" s="1" t="s">
        <v>149</v>
      </c>
    </row>
    <row r="23" spans="1:23" ht="24.95" customHeight="1">
      <c r="A23" s="73"/>
      <c r="B23" s="249"/>
      <c r="C23" s="16" t="s">
        <v>9</v>
      </c>
      <c r="D23" s="120">
        <v>17</v>
      </c>
      <c r="E23" s="1" t="s">
        <v>162</v>
      </c>
      <c r="F23" s="64">
        <f t="shared" ref="F23:F28" si="1">G23</f>
        <v>23</v>
      </c>
      <c r="G23" s="65">
        <f t="shared" si="0"/>
        <v>23</v>
      </c>
      <c r="H23" s="132"/>
      <c r="I23" s="132"/>
      <c r="J23" s="132"/>
      <c r="K23" s="132"/>
      <c r="L23" s="132"/>
      <c r="M23" s="132"/>
      <c r="N23" s="132"/>
      <c r="O23" s="132"/>
      <c r="P23" s="135">
        <v>5</v>
      </c>
      <c r="Q23" s="135">
        <v>5</v>
      </c>
      <c r="R23" s="135">
        <v>5</v>
      </c>
      <c r="S23" s="135">
        <v>8</v>
      </c>
      <c r="T23" s="80"/>
      <c r="U23" s="21"/>
      <c r="V23" s="145">
        <v>17</v>
      </c>
      <c r="W23" s="1" t="s">
        <v>122</v>
      </c>
    </row>
    <row r="24" spans="1:23" ht="24.95" customHeight="1">
      <c r="A24" s="73"/>
      <c r="B24" s="249"/>
      <c r="C24" s="159" t="s">
        <v>8</v>
      </c>
      <c r="D24" s="120">
        <v>18</v>
      </c>
      <c r="E24" s="1" t="s">
        <v>122</v>
      </c>
      <c r="F24" s="64">
        <f t="shared" si="1"/>
        <v>20</v>
      </c>
      <c r="G24" s="65">
        <f t="shared" si="0"/>
        <v>20</v>
      </c>
      <c r="H24" s="132"/>
      <c r="I24" s="132"/>
      <c r="J24" s="135">
        <v>6</v>
      </c>
      <c r="K24" s="135">
        <v>8</v>
      </c>
      <c r="L24" s="135">
        <v>3</v>
      </c>
      <c r="M24" s="135">
        <v>3</v>
      </c>
      <c r="N24" s="132"/>
      <c r="O24" s="132"/>
      <c r="P24" s="132"/>
      <c r="Q24" s="132"/>
      <c r="R24" s="132"/>
      <c r="S24" s="132"/>
      <c r="T24" s="80"/>
      <c r="U24" s="21"/>
      <c r="V24" s="145">
        <v>18</v>
      </c>
      <c r="W24" s="1" t="s">
        <v>111</v>
      </c>
    </row>
    <row r="25" spans="1:23" ht="24.95" customHeight="1">
      <c r="A25" s="73"/>
      <c r="B25" s="249"/>
      <c r="C25" s="18" t="s">
        <v>10</v>
      </c>
      <c r="D25" s="145">
        <v>19</v>
      </c>
      <c r="E25" s="1" t="s">
        <v>173</v>
      </c>
      <c r="F25" s="64">
        <f t="shared" si="1"/>
        <v>18</v>
      </c>
      <c r="G25" s="65">
        <f t="shared" si="0"/>
        <v>18</v>
      </c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21">
        <v>9</v>
      </c>
      <c r="S25" s="121">
        <v>9</v>
      </c>
      <c r="T25" s="80"/>
      <c r="U25" s="21"/>
      <c r="V25" s="145">
        <v>19</v>
      </c>
      <c r="W25" s="1" t="s">
        <v>162</v>
      </c>
    </row>
    <row r="26" spans="1:23" ht="24.95" customHeight="1">
      <c r="A26" s="73"/>
      <c r="B26" s="249"/>
      <c r="C26" s="18" t="s">
        <v>10</v>
      </c>
      <c r="D26" s="156">
        <v>20</v>
      </c>
      <c r="E26" s="1" t="s">
        <v>168</v>
      </c>
      <c r="F26" s="64">
        <f t="shared" si="1"/>
        <v>18</v>
      </c>
      <c r="G26" s="65">
        <f t="shared" si="0"/>
        <v>18</v>
      </c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5">
        <v>7</v>
      </c>
      <c r="S26" s="135">
        <v>11</v>
      </c>
      <c r="T26" s="80"/>
      <c r="U26" s="21"/>
      <c r="V26" s="166"/>
      <c r="W26" s="167"/>
    </row>
    <row r="27" spans="1:23" ht="24.95" customHeight="1">
      <c r="A27" s="73"/>
      <c r="B27" s="249"/>
      <c r="C27" s="17" t="s">
        <v>34</v>
      </c>
      <c r="D27" s="156">
        <v>21</v>
      </c>
      <c r="E27" s="1" t="s">
        <v>111</v>
      </c>
      <c r="F27" s="64">
        <f t="shared" si="1"/>
        <v>16</v>
      </c>
      <c r="G27" s="65">
        <f t="shared" si="0"/>
        <v>16</v>
      </c>
      <c r="H27" s="99">
        <v>11</v>
      </c>
      <c r="I27" s="135">
        <v>5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80"/>
      <c r="U27" s="21"/>
      <c r="V27" s="166"/>
      <c r="W27" s="167"/>
    </row>
    <row r="28" spans="1:23" ht="24.95" customHeight="1">
      <c r="A28" s="73"/>
      <c r="B28" s="249"/>
      <c r="C28" s="18" t="s">
        <v>10</v>
      </c>
      <c r="D28" s="156">
        <v>22</v>
      </c>
      <c r="E28" s="1" t="s">
        <v>175</v>
      </c>
      <c r="F28" s="64">
        <f t="shared" si="1"/>
        <v>6</v>
      </c>
      <c r="G28" s="65">
        <f t="shared" si="0"/>
        <v>6</v>
      </c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5">
        <v>6</v>
      </c>
      <c r="S28" s="132"/>
      <c r="T28" s="80"/>
      <c r="U28" s="21"/>
      <c r="V28" s="166"/>
      <c r="W28" s="167"/>
    </row>
    <row r="29" spans="1:23" ht="24.95" customHeight="1">
      <c r="A29" s="73"/>
      <c r="B29" s="249"/>
      <c r="C29" s="14"/>
      <c r="D29" s="14"/>
      <c r="E29" s="14"/>
      <c r="F29" s="163" t="s">
        <v>6</v>
      </c>
      <c r="G29" s="164" t="s">
        <v>31</v>
      </c>
      <c r="H29" s="164" t="s">
        <v>9</v>
      </c>
      <c r="I29" s="164" t="s">
        <v>32</v>
      </c>
      <c r="J29" s="164" t="s">
        <v>43</v>
      </c>
      <c r="K29" s="164" t="s">
        <v>78</v>
      </c>
      <c r="L29" s="157" t="s">
        <v>82</v>
      </c>
      <c r="M29" s="157" t="s">
        <v>42</v>
      </c>
      <c r="N29" s="157" t="s">
        <v>34</v>
      </c>
      <c r="O29" s="157" t="s">
        <v>33</v>
      </c>
      <c r="P29" s="157" t="s">
        <v>8</v>
      </c>
      <c r="Q29" s="165" t="s">
        <v>10</v>
      </c>
      <c r="R29" s="14"/>
      <c r="S29" s="21"/>
      <c r="T29" s="21"/>
      <c r="U29" s="21"/>
    </row>
    <row r="30" spans="1:23" ht="20.2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1"/>
      <c r="U30" s="21"/>
    </row>
    <row r="31" spans="1:23" s="22" customFormat="1" ht="25.5" customHeight="1">
      <c r="A31" s="19"/>
      <c r="B31" s="254" t="s">
        <v>66</v>
      </c>
      <c r="C31" s="35"/>
      <c r="D31" s="35"/>
      <c r="E31" s="35"/>
      <c r="F31" s="49"/>
      <c r="G31" s="50"/>
      <c r="H31" s="252" t="s">
        <v>14</v>
      </c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7" t="s">
        <v>55</v>
      </c>
      <c r="U31" s="21"/>
    </row>
    <row r="32" spans="1:23" ht="18" customHeight="1">
      <c r="A32" s="19"/>
      <c r="B32" s="254"/>
      <c r="C32" s="174" t="s">
        <v>1</v>
      </c>
      <c r="D32" s="174"/>
      <c r="E32" s="213" t="s">
        <v>5</v>
      </c>
      <c r="F32" s="245" t="s">
        <v>177</v>
      </c>
      <c r="G32" s="258" t="s">
        <v>7</v>
      </c>
      <c r="H32" s="7">
        <v>1</v>
      </c>
      <c r="I32" s="7">
        <v>2</v>
      </c>
      <c r="J32" s="13">
        <v>3</v>
      </c>
      <c r="K32" s="7">
        <v>4</v>
      </c>
      <c r="L32" s="7">
        <v>5</v>
      </c>
      <c r="M32" s="31">
        <v>6</v>
      </c>
      <c r="N32" s="7">
        <v>7</v>
      </c>
      <c r="O32" s="7">
        <v>8</v>
      </c>
      <c r="P32" s="31">
        <v>9</v>
      </c>
      <c r="Q32" s="7">
        <v>10</v>
      </c>
      <c r="R32" s="53">
        <v>11</v>
      </c>
      <c r="S32" s="31">
        <v>12</v>
      </c>
      <c r="T32" s="257"/>
      <c r="U32" s="21"/>
    </row>
    <row r="33" spans="1:23" ht="18" customHeight="1">
      <c r="A33" s="19"/>
      <c r="B33" s="254"/>
      <c r="C33" s="174"/>
      <c r="D33" s="174"/>
      <c r="E33" s="213"/>
      <c r="F33" s="245"/>
      <c r="G33" s="258"/>
      <c r="H33" s="243">
        <v>43386</v>
      </c>
      <c r="I33" s="243"/>
      <c r="J33" s="243">
        <v>43421</v>
      </c>
      <c r="K33" s="243"/>
      <c r="L33" s="243">
        <v>43442</v>
      </c>
      <c r="M33" s="243"/>
      <c r="N33" s="243">
        <v>43477</v>
      </c>
      <c r="O33" s="243"/>
      <c r="P33" s="243">
        <v>43519</v>
      </c>
      <c r="Q33" s="243"/>
      <c r="R33" s="243">
        <v>43547</v>
      </c>
      <c r="S33" s="243"/>
      <c r="T33" s="257"/>
      <c r="U33" s="21"/>
      <c r="V33" s="224" t="s">
        <v>156</v>
      </c>
      <c r="W33" s="224"/>
    </row>
    <row r="34" spans="1:23" ht="24.95" customHeight="1">
      <c r="A34" s="19"/>
      <c r="B34" s="254"/>
      <c r="C34" s="111" t="s">
        <v>6</v>
      </c>
      <c r="D34" s="135">
        <v>1</v>
      </c>
      <c r="E34" s="146" t="s">
        <v>74</v>
      </c>
      <c r="F34" s="64">
        <f>G34-K34-H34-Q34</f>
        <v>180</v>
      </c>
      <c r="G34" s="76">
        <f t="shared" ref="G34:G56" si="2">SUM(H34:S34)</f>
        <v>236</v>
      </c>
      <c r="H34" s="131">
        <v>20</v>
      </c>
      <c r="I34" s="131">
        <v>20</v>
      </c>
      <c r="J34" s="70">
        <v>20</v>
      </c>
      <c r="K34" s="109">
        <v>18</v>
      </c>
      <c r="L34" s="70">
        <v>20</v>
      </c>
      <c r="M34" s="70">
        <v>20</v>
      </c>
      <c r="N34" s="70">
        <v>20</v>
      </c>
      <c r="O34" s="70">
        <v>20</v>
      </c>
      <c r="P34" s="70">
        <v>20</v>
      </c>
      <c r="Q34" s="109">
        <v>18</v>
      </c>
      <c r="R34" s="70">
        <v>20</v>
      </c>
      <c r="S34" s="70">
        <v>20</v>
      </c>
      <c r="T34" s="257"/>
      <c r="U34" s="21"/>
      <c r="V34" s="135">
        <v>1</v>
      </c>
      <c r="W34" s="144" t="s">
        <v>74</v>
      </c>
    </row>
    <row r="35" spans="1:23" ht="24.95" customHeight="1">
      <c r="A35" s="19"/>
      <c r="B35" s="254"/>
      <c r="C35" s="111" t="s">
        <v>6</v>
      </c>
      <c r="D35" s="135">
        <v>2</v>
      </c>
      <c r="E35" s="146" t="s">
        <v>73</v>
      </c>
      <c r="F35" s="64">
        <f>G35-I35-K35-L35</f>
        <v>176</v>
      </c>
      <c r="G35" s="76">
        <f t="shared" si="2"/>
        <v>230</v>
      </c>
      <c r="H35" s="70">
        <v>20</v>
      </c>
      <c r="I35" s="109">
        <v>18</v>
      </c>
      <c r="J35" s="70">
        <v>20</v>
      </c>
      <c r="K35" s="109">
        <v>18</v>
      </c>
      <c r="L35" s="109">
        <v>18</v>
      </c>
      <c r="M35" s="70">
        <v>20</v>
      </c>
      <c r="N35" s="70">
        <v>20</v>
      </c>
      <c r="O35" s="70">
        <v>20</v>
      </c>
      <c r="P35" s="109">
        <v>18</v>
      </c>
      <c r="Q35" s="70">
        <v>20</v>
      </c>
      <c r="R35" s="71">
        <v>18</v>
      </c>
      <c r="S35" s="70">
        <v>20</v>
      </c>
      <c r="T35" s="257"/>
      <c r="U35" s="21"/>
      <c r="V35" s="135">
        <v>2</v>
      </c>
      <c r="W35" s="144" t="s">
        <v>73</v>
      </c>
    </row>
    <row r="36" spans="1:23" ht="24.95" customHeight="1">
      <c r="A36" s="19"/>
      <c r="B36" s="254"/>
      <c r="C36" s="111" t="s">
        <v>6</v>
      </c>
      <c r="D36" s="135">
        <v>3</v>
      </c>
      <c r="E36" s="146" t="s">
        <v>46</v>
      </c>
      <c r="F36" s="64">
        <f>G36-K36-N36-O36-Q36</f>
        <v>152</v>
      </c>
      <c r="G36" s="76">
        <f t="shared" si="2"/>
        <v>215</v>
      </c>
      <c r="H36" s="71">
        <v>18</v>
      </c>
      <c r="I36" s="70">
        <v>20</v>
      </c>
      <c r="J36" s="71">
        <v>18</v>
      </c>
      <c r="K36" s="110">
        <v>16</v>
      </c>
      <c r="L36" s="70">
        <v>20</v>
      </c>
      <c r="M36" s="71">
        <v>18</v>
      </c>
      <c r="N36" s="48">
        <v>15</v>
      </c>
      <c r="O36" s="110">
        <v>16</v>
      </c>
      <c r="P36" s="70">
        <v>20</v>
      </c>
      <c r="Q36" s="110">
        <v>16</v>
      </c>
      <c r="R36" s="70">
        <v>20</v>
      </c>
      <c r="S36" s="71">
        <v>18</v>
      </c>
      <c r="T36" s="257"/>
      <c r="U36" s="21"/>
      <c r="V36" s="135">
        <v>3</v>
      </c>
      <c r="W36" s="144" t="s">
        <v>46</v>
      </c>
    </row>
    <row r="37" spans="1:23" ht="24.95" customHeight="1">
      <c r="A37" s="19"/>
      <c r="B37" s="254"/>
      <c r="C37" s="16" t="s">
        <v>31</v>
      </c>
      <c r="D37" s="135">
        <v>4</v>
      </c>
      <c r="E37" s="146" t="s">
        <v>150</v>
      </c>
      <c r="F37" s="64">
        <f>G37-R37-S37</f>
        <v>134</v>
      </c>
      <c r="G37" s="76">
        <f t="shared" si="2"/>
        <v>164</v>
      </c>
      <c r="H37" s="72">
        <v>16</v>
      </c>
      <c r="I37" s="72">
        <v>16</v>
      </c>
      <c r="J37" s="132"/>
      <c r="K37" s="132"/>
      <c r="L37" s="72">
        <v>16</v>
      </c>
      <c r="M37" s="72">
        <v>16</v>
      </c>
      <c r="N37" s="72">
        <v>16</v>
      </c>
      <c r="O37" s="71">
        <v>18</v>
      </c>
      <c r="P37" s="72">
        <v>16</v>
      </c>
      <c r="Q37" s="70">
        <v>20</v>
      </c>
      <c r="R37" s="48">
        <v>15</v>
      </c>
      <c r="S37" s="48">
        <v>15</v>
      </c>
      <c r="T37" s="257"/>
      <c r="U37" s="21"/>
      <c r="V37" s="264">
        <v>4</v>
      </c>
      <c r="W37" s="144" t="s">
        <v>72</v>
      </c>
    </row>
    <row r="38" spans="1:23" ht="24.95" customHeight="1">
      <c r="A38" s="19"/>
      <c r="B38" s="254"/>
      <c r="C38" s="16" t="s">
        <v>31</v>
      </c>
      <c r="D38" s="135">
        <v>5</v>
      </c>
      <c r="E38" s="146" t="s">
        <v>39</v>
      </c>
      <c r="F38" s="64">
        <f>G38-K38-Q38-R38</f>
        <v>123</v>
      </c>
      <c r="G38" s="76">
        <f t="shared" si="2"/>
        <v>165</v>
      </c>
      <c r="H38" s="72">
        <v>16</v>
      </c>
      <c r="I38" s="72">
        <v>16</v>
      </c>
      <c r="J38" s="135">
        <v>15</v>
      </c>
      <c r="K38" s="48">
        <v>15</v>
      </c>
      <c r="L38" s="72">
        <v>16</v>
      </c>
      <c r="M38" s="72">
        <v>16</v>
      </c>
      <c r="N38" s="141">
        <v>14</v>
      </c>
      <c r="O38" s="1">
        <v>15</v>
      </c>
      <c r="P38" s="135">
        <v>15</v>
      </c>
      <c r="Q38" s="48">
        <v>14</v>
      </c>
      <c r="R38" s="48">
        <v>13</v>
      </c>
      <c r="S38" s="132"/>
      <c r="T38" s="257"/>
      <c r="U38" s="21"/>
      <c r="V38" s="265"/>
      <c r="W38" s="144" t="s">
        <v>128</v>
      </c>
    </row>
    <row r="39" spans="1:23" ht="24.95" customHeight="1">
      <c r="A39" s="19"/>
      <c r="B39" s="254"/>
      <c r="C39" s="16" t="s">
        <v>9</v>
      </c>
      <c r="D39" s="135">
        <v>6</v>
      </c>
      <c r="E39" s="146" t="s">
        <v>76</v>
      </c>
      <c r="F39" s="64">
        <f>G39-M39-P39-Q39-K39</f>
        <v>101</v>
      </c>
      <c r="G39" s="76">
        <f t="shared" si="2"/>
        <v>137</v>
      </c>
      <c r="H39" s="135">
        <v>12</v>
      </c>
      <c r="I39" s="135">
        <v>12</v>
      </c>
      <c r="J39" s="135">
        <v>14</v>
      </c>
      <c r="K39" s="48">
        <v>11</v>
      </c>
      <c r="L39" s="135">
        <v>13</v>
      </c>
      <c r="M39" s="48">
        <v>5</v>
      </c>
      <c r="N39" s="156">
        <v>11</v>
      </c>
      <c r="O39" s="1">
        <v>12</v>
      </c>
      <c r="P39" s="48">
        <v>10</v>
      </c>
      <c r="Q39" s="48">
        <v>10</v>
      </c>
      <c r="R39" s="135">
        <v>14</v>
      </c>
      <c r="S39" s="135">
        <v>13</v>
      </c>
      <c r="T39" s="257"/>
      <c r="U39" s="21"/>
      <c r="V39" s="135">
        <v>5</v>
      </c>
      <c r="W39" s="144" t="s">
        <v>150</v>
      </c>
    </row>
    <row r="40" spans="1:23" ht="24.95" customHeight="1">
      <c r="A40" s="19"/>
      <c r="B40" s="254"/>
      <c r="C40" s="17" t="s">
        <v>34</v>
      </c>
      <c r="D40" s="135">
        <v>7</v>
      </c>
      <c r="E40" s="146" t="s">
        <v>72</v>
      </c>
      <c r="F40" s="64">
        <f>G40-H40-I40-O40-P40</f>
        <v>99</v>
      </c>
      <c r="G40" s="76">
        <f t="shared" si="2"/>
        <v>154</v>
      </c>
      <c r="H40" s="48">
        <v>13</v>
      </c>
      <c r="I40" s="48">
        <v>14</v>
      </c>
      <c r="J40" s="72">
        <v>16</v>
      </c>
      <c r="K40" s="70">
        <v>20</v>
      </c>
      <c r="L40" s="135">
        <v>15</v>
      </c>
      <c r="M40" s="135">
        <v>15</v>
      </c>
      <c r="N40" s="71">
        <v>18</v>
      </c>
      <c r="O40" s="150">
        <v>14</v>
      </c>
      <c r="P40" s="48">
        <v>14</v>
      </c>
      <c r="Q40" s="135">
        <v>15</v>
      </c>
      <c r="R40" s="132"/>
      <c r="S40" s="132"/>
      <c r="T40" s="257"/>
      <c r="U40" s="21"/>
      <c r="V40" s="135">
        <v>6</v>
      </c>
      <c r="W40" s="144" t="s">
        <v>39</v>
      </c>
    </row>
    <row r="41" spans="1:23" ht="24.95" customHeight="1">
      <c r="A41" s="19"/>
      <c r="B41" s="254"/>
      <c r="C41" s="16" t="s">
        <v>31</v>
      </c>
      <c r="D41" s="135">
        <v>8</v>
      </c>
      <c r="E41" s="146" t="s">
        <v>51</v>
      </c>
      <c r="F41" s="64">
        <f>G41-H41-P41-Q41-L41</f>
        <v>99</v>
      </c>
      <c r="G41" s="76">
        <f t="shared" si="2"/>
        <v>136</v>
      </c>
      <c r="H41" s="48">
        <v>10</v>
      </c>
      <c r="I41" s="135">
        <v>11</v>
      </c>
      <c r="J41" s="135">
        <v>13</v>
      </c>
      <c r="K41" s="135">
        <v>13</v>
      </c>
      <c r="L41" s="48">
        <v>10</v>
      </c>
      <c r="M41" s="135">
        <v>12</v>
      </c>
      <c r="N41" s="156">
        <v>13</v>
      </c>
      <c r="O41" s="1">
        <v>11</v>
      </c>
      <c r="P41" s="48">
        <v>8</v>
      </c>
      <c r="Q41" s="48">
        <v>9</v>
      </c>
      <c r="R41" s="135">
        <v>11</v>
      </c>
      <c r="S41" s="135">
        <v>15</v>
      </c>
      <c r="T41" s="257"/>
      <c r="U41" s="21"/>
      <c r="V41" s="143">
        <v>7</v>
      </c>
      <c r="W41" s="144" t="s">
        <v>154</v>
      </c>
    </row>
    <row r="42" spans="1:23" ht="24.95" customHeight="1">
      <c r="A42" s="19"/>
      <c r="B42" s="254"/>
      <c r="C42" s="172" t="s">
        <v>82</v>
      </c>
      <c r="D42" s="135">
        <v>9</v>
      </c>
      <c r="E42" s="146" t="s">
        <v>128</v>
      </c>
      <c r="F42" s="64">
        <f>G42</f>
        <v>98</v>
      </c>
      <c r="G42" s="76">
        <f t="shared" si="2"/>
        <v>98</v>
      </c>
      <c r="H42" s="132"/>
      <c r="I42" s="132"/>
      <c r="J42" s="72">
        <v>16</v>
      </c>
      <c r="K42" s="70">
        <v>20</v>
      </c>
      <c r="L42" s="135">
        <v>15</v>
      </c>
      <c r="M42" s="135">
        <v>15</v>
      </c>
      <c r="N42" s="71">
        <v>18</v>
      </c>
      <c r="O42" s="153">
        <v>14</v>
      </c>
      <c r="P42" s="132"/>
      <c r="Q42" s="132"/>
      <c r="R42" s="132"/>
      <c r="S42" s="132"/>
      <c r="T42" s="257"/>
      <c r="U42" s="21"/>
      <c r="V42" s="135">
        <v>8</v>
      </c>
      <c r="W42" s="144" t="s">
        <v>76</v>
      </c>
    </row>
    <row r="43" spans="1:23" ht="24.95" customHeight="1">
      <c r="A43" s="19"/>
      <c r="B43" s="254"/>
      <c r="C43" s="16" t="s">
        <v>9</v>
      </c>
      <c r="D43" s="135">
        <v>10</v>
      </c>
      <c r="E43" s="146" t="s">
        <v>37</v>
      </c>
      <c r="F43" s="64">
        <f>G43-N43-O43-H43-L43</f>
        <v>95</v>
      </c>
      <c r="G43" s="76">
        <f t="shared" si="2"/>
        <v>125</v>
      </c>
      <c r="H43" s="48">
        <v>9</v>
      </c>
      <c r="I43" s="135">
        <v>9</v>
      </c>
      <c r="J43" s="135">
        <v>11</v>
      </c>
      <c r="K43" s="135">
        <v>14</v>
      </c>
      <c r="L43" s="48">
        <v>8</v>
      </c>
      <c r="M43" s="135">
        <v>11</v>
      </c>
      <c r="N43" s="141">
        <v>6</v>
      </c>
      <c r="O43" s="142">
        <v>7</v>
      </c>
      <c r="P43" s="1">
        <v>11</v>
      </c>
      <c r="Q43" s="1">
        <v>12</v>
      </c>
      <c r="R43" s="1">
        <v>14</v>
      </c>
      <c r="S43" s="135">
        <v>13</v>
      </c>
      <c r="T43" s="257"/>
      <c r="U43" s="21"/>
      <c r="V43" s="135">
        <v>9</v>
      </c>
      <c r="W43" s="144" t="s">
        <v>51</v>
      </c>
    </row>
    <row r="44" spans="1:23" ht="24.95" customHeight="1">
      <c r="A44" s="19"/>
      <c r="B44" s="254"/>
      <c r="C44" s="16" t="s">
        <v>9</v>
      </c>
      <c r="D44" s="135">
        <v>11</v>
      </c>
      <c r="E44" s="146" t="s">
        <v>94</v>
      </c>
      <c r="F44" s="64">
        <f>G44</f>
        <v>88</v>
      </c>
      <c r="G44" s="76">
        <f t="shared" si="2"/>
        <v>88</v>
      </c>
      <c r="H44" s="135">
        <v>8</v>
      </c>
      <c r="I44" s="135">
        <v>10</v>
      </c>
      <c r="J44" s="135">
        <v>12</v>
      </c>
      <c r="K44" s="135">
        <v>9</v>
      </c>
      <c r="L44" s="135">
        <v>11</v>
      </c>
      <c r="M44" s="135">
        <v>6</v>
      </c>
      <c r="N44" s="132"/>
      <c r="O44" s="132"/>
      <c r="P44" s="132"/>
      <c r="Q44" s="132"/>
      <c r="R44" s="72">
        <v>16</v>
      </c>
      <c r="S44" s="72">
        <v>16</v>
      </c>
      <c r="T44" s="257"/>
      <c r="U44" s="21"/>
      <c r="V44" s="135">
        <v>10</v>
      </c>
      <c r="W44" s="144" t="s">
        <v>137</v>
      </c>
    </row>
    <row r="45" spans="1:23" ht="24.95" customHeight="1">
      <c r="A45" s="19"/>
      <c r="B45" s="254"/>
      <c r="C45" s="151" t="s">
        <v>33</v>
      </c>
      <c r="D45" s="135">
        <v>12</v>
      </c>
      <c r="E45" s="146" t="s">
        <v>137</v>
      </c>
      <c r="F45" s="64">
        <f>G45-P45-Q45</f>
        <v>83</v>
      </c>
      <c r="G45" s="76">
        <f t="shared" si="2"/>
        <v>100</v>
      </c>
      <c r="H45" s="132"/>
      <c r="I45" s="132"/>
      <c r="J45" s="135">
        <v>13</v>
      </c>
      <c r="K45" s="135">
        <v>13</v>
      </c>
      <c r="L45" s="135">
        <v>10</v>
      </c>
      <c r="M45" s="135">
        <v>12</v>
      </c>
      <c r="N45" s="135">
        <v>13</v>
      </c>
      <c r="O45" s="135">
        <v>11</v>
      </c>
      <c r="P45" s="142">
        <v>8</v>
      </c>
      <c r="Q45" s="142">
        <v>9</v>
      </c>
      <c r="R45" s="1">
        <v>11</v>
      </c>
      <c r="S45" s="132"/>
      <c r="T45" s="257"/>
      <c r="U45" s="21"/>
      <c r="V45" s="143">
        <v>11</v>
      </c>
      <c r="W45" s="144" t="s">
        <v>136</v>
      </c>
    </row>
    <row r="46" spans="1:23" ht="24.95" customHeight="1">
      <c r="A46" s="19"/>
      <c r="B46" s="254"/>
      <c r="C46" s="17" t="s">
        <v>180</v>
      </c>
      <c r="D46" s="135">
        <v>13</v>
      </c>
      <c r="E46" s="146" t="s">
        <v>154</v>
      </c>
      <c r="F46" s="64">
        <f>G46-L46-N46</f>
        <v>82</v>
      </c>
      <c r="G46" s="76">
        <f t="shared" si="2"/>
        <v>103</v>
      </c>
      <c r="H46" s="135">
        <v>14</v>
      </c>
      <c r="I46" s="135">
        <v>13</v>
      </c>
      <c r="J46" s="132"/>
      <c r="K46" s="132"/>
      <c r="L46" s="48">
        <v>9</v>
      </c>
      <c r="M46" s="135">
        <v>13</v>
      </c>
      <c r="N46" s="141">
        <v>12</v>
      </c>
      <c r="O46" s="1">
        <v>13</v>
      </c>
      <c r="P46" s="135">
        <v>14</v>
      </c>
      <c r="Q46" s="135">
        <v>15</v>
      </c>
      <c r="R46" s="132"/>
      <c r="S46" s="132"/>
      <c r="T46" s="257"/>
      <c r="U46" s="21"/>
      <c r="V46" s="264">
        <v>12</v>
      </c>
      <c r="W46" s="144" t="s">
        <v>37</v>
      </c>
    </row>
    <row r="47" spans="1:23" ht="24.95" customHeight="1">
      <c r="A47" s="19"/>
      <c r="B47" s="254"/>
      <c r="C47" s="111" t="s">
        <v>6</v>
      </c>
      <c r="D47" s="135">
        <v>14</v>
      </c>
      <c r="E47" s="146" t="s">
        <v>153</v>
      </c>
      <c r="F47" s="64">
        <f>G47-H47-L47-I47-J47</f>
        <v>82</v>
      </c>
      <c r="G47" s="76">
        <f t="shared" si="2"/>
        <v>109</v>
      </c>
      <c r="H47" s="48">
        <v>6</v>
      </c>
      <c r="I47" s="48">
        <v>8</v>
      </c>
      <c r="J47" s="48">
        <v>8</v>
      </c>
      <c r="K47" s="135">
        <v>10</v>
      </c>
      <c r="L47" s="48">
        <v>5</v>
      </c>
      <c r="M47" s="135">
        <v>9</v>
      </c>
      <c r="N47" s="147">
        <v>8</v>
      </c>
      <c r="O47" s="1">
        <v>8</v>
      </c>
      <c r="P47" s="1">
        <v>11</v>
      </c>
      <c r="Q47" s="1">
        <v>12</v>
      </c>
      <c r="R47" s="1">
        <v>12</v>
      </c>
      <c r="S47" s="135">
        <v>12</v>
      </c>
      <c r="T47" s="257"/>
      <c r="U47" s="21"/>
      <c r="V47" s="265"/>
      <c r="W47" s="144" t="s">
        <v>75</v>
      </c>
    </row>
    <row r="48" spans="1:23" ht="24.95" customHeight="1">
      <c r="A48" s="19"/>
      <c r="B48" s="254"/>
      <c r="C48" s="17" t="s">
        <v>42</v>
      </c>
      <c r="D48" s="135">
        <v>15</v>
      </c>
      <c r="E48" s="146" t="s">
        <v>136</v>
      </c>
      <c r="F48" s="64">
        <f>G48-J48-N48</f>
        <v>76</v>
      </c>
      <c r="G48" s="76">
        <f t="shared" si="2"/>
        <v>96</v>
      </c>
      <c r="H48" s="132"/>
      <c r="I48" s="132"/>
      <c r="J48" s="48">
        <v>10</v>
      </c>
      <c r="K48" s="135">
        <v>12</v>
      </c>
      <c r="L48" s="135">
        <v>12</v>
      </c>
      <c r="M48" s="135">
        <v>13</v>
      </c>
      <c r="N48" s="48">
        <v>10</v>
      </c>
      <c r="O48" s="135">
        <v>13</v>
      </c>
      <c r="P48" s="135">
        <v>13</v>
      </c>
      <c r="Q48" s="135">
        <v>13</v>
      </c>
      <c r="R48" s="132"/>
      <c r="S48" s="132"/>
      <c r="T48" s="257"/>
      <c r="U48" s="21"/>
      <c r="V48" s="264">
        <v>13</v>
      </c>
      <c r="W48" s="144" t="s">
        <v>83</v>
      </c>
    </row>
    <row r="49" spans="1:23" ht="24.95" customHeight="1">
      <c r="A49" s="19"/>
      <c r="B49" s="254"/>
      <c r="C49" s="171" t="s">
        <v>34</v>
      </c>
      <c r="D49" s="135">
        <v>16</v>
      </c>
      <c r="E49" s="146" t="s">
        <v>83</v>
      </c>
      <c r="F49" s="64">
        <f>G49</f>
        <v>74</v>
      </c>
      <c r="G49" s="76">
        <f t="shared" si="2"/>
        <v>74</v>
      </c>
      <c r="H49" s="135">
        <v>8</v>
      </c>
      <c r="I49" s="135">
        <v>10</v>
      </c>
      <c r="J49" s="135">
        <v>12</v>
      </c>
      <c r="K49" s="135">
        <v>9</v>
      </c>
      <c r="L49" s="135">
        <v>11</v>
      </c>
      <c r="M49" s="135">
        <v>6</v>
      </c>
      <c r="N49" s="132"/>
      <c r="O49" s="132"/>
      <c r="P49" s="132"/>
      <c r="Q49" s="132"/>
      <c r="R49" s="135">
        <v>7</v>
      </c>
      <c r="S49" s="135">
        <v>11</v>
      </c>
      <c r="T49" s="81"/>
      <c r="U49" s="21"/>
      <c r="V49" s="265"/>
      <c r="W49" s="144" t="s">
        <v>94</v>
      </c>
    </row>
    <row r="50" spans="1:23" ht="24.95" customHeight="1">
      <c r="A50" s="19"/>
      <c r="B50" s="254"/>
      <c r="C50" s="111" t="s">
        <v>6</v>
      </c>
      <c r="D50" s="135">
        <v>17</v>
      </c>
      <c r="E50" s="146" t="s">
        <v>135</v>
      </c>
      <c r="F50" s="64">
        <f>G50</f>
        <v>63</v>
      </c>
      <c r="G50" s="76">
        <f t="shared" si="2"/>
        <v>63</v>
      </c>
      <c r="H50" s="132"/>
      <c r="I50" s="132"/>
      <c r="J50" s="135">
        <v>6</v>
      </c>
      <c r="K50" s="135">
        <v>8</v>
      </c>
      <c r="L50" s="135">
        <v>5</v>
      </c>
      <c r="M50" s="135">
        <v>9</v>
      </c>
      <c r="N50" s="132"/>
      <c r="O50" s="132"/>
      <c r="P50" s="135">
        <v>9</v>
      </c>
      <c r="Q50" s="135">
        <v>8</v>
      </c>
      <c r="R50" s="135">
        <v>7</v>
      </c>
      <c r="S50" s="135">
        <v>11</v>
      </c>
      <c r="T50" s="81"/>
      <c r="U50" s="21"/>
      <c r="V50" s="135">
        <v>14</v>
      </c>
      <c r="W50" s="144" t="s">
        <v>153</v>
      </c>
    </row>
    <row r="51" spans="1:23" ht="24.95" customHeight="1">
      <c r="A51" s="19"/>
      <c r="B51" s="254"/>
      <c r="C51" s="17" t="s">
        <v>180</v>
      </c>
      <c r="D51" s="135">
        <v>18</v>
      </c>
      <c r="E51" s="146" t="s">
        <v>75</v>
      </c>
      <c r="F51" s="64">
        <f>G51</f>
        <v>62</v>
      </c>
      <c r="G51" s="76">
        <f t="shared" si="2"/>
        <v>62</v>
      </c>
      <c r="H51" s="135">
        <v>9</v>
      </c>
      <c r="I51" s="135">
        <v>9</v>
      </c>
      <c r="J51" s="135">
        <v>11</v>
      </c>
      <c r="K51" s="135">
        <v>14</v>
      </c>
      <c r="L51" s="135">
        <v>8</v>
      </c>
      <c r="M51" s="135">
        <v>11</v>
      </c>
      <c r="N51" s="132"/>
      <c r="O51" s="132"/>
      <c r="P51" s="132"/>
      <c r="Q51" s="132"/>
      <c r="R51" s="132"/>
      <c r="S51" s="132"/>
      <c r="T51" s="103"/>
      <c r="U51" s="21"/>
      <c r="V51" s="135">
        <v>15</v>
      </c>
      <c r="W51" s="144" t="s">
        <v>119</v>
      </c>
    </row>
    <row r="52" spans="1:23" ht="24.95" customHeight="1">
      <c r="A52" s="19"/>
      <c r="B52" s="254"/>
      <c r="C52" s="151" t="s">
        <v>42</v>
      </c>
      <c r="D52" s="135">
        <v>19</v>
      </c>
      <c r="E52" s="146" t="s">
        <v>119</v>
      </c>
      <c r="F52" s="64">
        <f>G52-L52-M52-J52-P52</f>
        <v>54</v>
      </c>
      <c r="G52" s="76">
        <f t="shared" si="2"/>
        <v>68</v>
      </c>
      <c r="H52" s="135">
        <v>7</v>
      </c>
      <c r="I52" s="135">
        <v>6</v>
      </c>
      <c r="J52" s="48">
        <v>5</v>
      </c>
      <c r="K52" s="135">
        <v>5</v>
      </c>
      <c r="L52" s="48">
        <v>2</v>
      </c>
      <c r="M52" s="48">
        <v>2</v>
      </c>
      <c r="N52" s="147">
        <v>7</v>
      </c>
      <c r="O52" s="1">
        <v>6</v>
      </c>
      <c r="P52" s="48">
        <v>5</v>
      </c>
      <c r="Q52" s="135">
        <v>7</v>
      </c>
      <c r="R52" s="135">
        <v>8</v>
      </c>
      <c r="S52" s="135">
        <v>8</v>
      </c>
      <c r="T52" s="103"/>
      <c r="U52" s="21"/>
      <c r="V52" s="135">
        <v>16</v>
      </c>
      <c r="W52" s="144" t="s">
        <v>152</v>
      </c>
    </row>
    <row r="53" spans="1:23" ht="24.95" customHeight="1">
      <c r="A53" s="19"/>
      <c r="B53" s="254"/>
      <c r="C53" s="151" t="s">
        <v>42</v>
      </c>
      <c r="D53" s="135">
        <v>20</v>
      </c>
      <c r="E53" s="146" t="s">
        <v>152</v>
      </c>
      <c r="F53" s="64">
        <f>G53</f>
        <v>50</v>
      </c>
      <c r="G53" s="76">
        <f t="shared" si="2"/>
        <v>50</v>
      </c>
      <c r="H53" s="135">
        <v>10</v>
      </c>
      <c r="I53" s="135">
        <v>11</v>
      </c>
      <c r="J53" s="132"/>
      <c r="K53" s="132"/>
      <c r="L53" s="135">
        <v>6</v>
      </c>
      <c r="M53" s="135">
        <v>7</v>
      </c>
      <c r="N53" s="132"/>
      <c r="O53" s="132"/>
      <c r="P53" s="132"/>
      <c r="Q53" s="132"/>
      <c r="R53" s="135">
        <v>6</v>
      </c>
      <c r="S53" s="135">
        <v>10</v>
      </c>
      <c r="T53" s="80"/>
      <c r="U53" s="21"/>
      <c r="V53" s="143">
        <v>17</v>
      </c>
      <c r="W53" s="144" t="s">
        <v>135</v>
      </c>
    </row>
    <row r="54" spans="1:23" ht="24.95" customHeight="1">
      <c r="A54" s="19"/>
      <c r="B54" s="254"/>
      <c r="C54" s="151" t="s">
        <v>34</v>
      </c>
      <c r="D54" s="135">
        <v>21</v>
      </c>
      <c r="E54" s="154" t="s">
        <v>40</v>
      </c>
      <c r="F54" s="64">
        <f>G54</f>
        <v>46</v>
      </c>
      <c r="G54" s="76">
        <f t="shared" si="2"/>
        <v>46</v>
      </c>
      <c r="H54" s="135">
        <v>12</v>
      </c>
      <c r="I54" s="135">
        <v>12</v>
      </c>
      <c r="J54" s="132"/>
      <c r="K54" s="132"/>
      <c r="L54" s="132"/>
      <c r="M54" s="132"/>
      <c r="N54" s="132"/>
      <c r="O54" s="132"/>
      <c r="P54" s="135">
        <v>6</v>
      </c>
      <c r="Q54" s="135">
        <v>7</v>
      </c>
      <c r="R54" s="135">
        <v>9</v>
      </c>
      <c r="S54" s="132"/>
      <c r="T54" s="80"/>
      <c r="U54" s="21"/>
      <c r="V54" s="135">
        <v>18</v>
      </c>
      <c r="W54" s="144" t="s">
        <v>40</v>
      </c>
    </row>
    <row r="55" spans="1:23" ht="24.95" customHeight="1">
      <c r="A55" s="19"/>
      <c r="B55" s="254"/>
      <c r="C55" s="165" t="s">
        <v>10</v>
      </c>
      <c r="D55" s="135">
        <v>22</v>
      </c>
      <c r="E55" s="154" t="s">
        <v>170</v>
      </c>
      <c r="F55" s="64">
        <f>G55</f>
        <v>18</v>
      </c>
      <c r="G55" s="76">
        <f t="shared" si="2"/>
        <v>18</v>
      </c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5">
        <v>9</v>
      </c>
      <c r="S55" s="135">
        <v>9</v>
      </c>
      <c r="T55" s="80"/>
      <c r="U55" s="21"/>
      <c r="V55" s="161"/>
      <c r="W55" s="162"/>
    </row>
    <row r="56" spans="1:23" ht="24.95" customHeight="1">
      <c r="A56" s="19"/>
      <c r="B56" s="254"/>
      <c r="C56" s="165" t="s">
        <v>10</v>
      </c>
      <c r="D56" s="135">
        <v>23</v>
      </c>
      <c r="E56" s="154" t="s">
        <v>174</v>
      </c>
      <c r="F56" s="64">
        <f>G56</f>
        <v>17</v>
      </c>
      <c r="G56" s="76">
        <f t="shared" si="2"/>
        <v>17</v>
      </c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5">
        <v>8</v>
      </c>
      <c r="S56" s="135">
        <v>9</v>
      </c>
      <c r="T56" s="80"/>
      <c r="U56" s="21"/>
      <c r="V56" s="161"/>
      <c r="W56" s="162"/>
    </row>
    <row r="57" spans="1:23" ht="24.95" customHeight="1">
      <c r="A57" s="19"/>
      <c r="B57" s="254"/>
      <c r="C57" s="14"/>
      <c r="D57" s="14"/>
      <c r="E57" s="14"/>
      <c r="F57" s="163" t="s">
        <v>6</v>
      </c>
      <c r="G57" s="164" t="s">
        <v>31</v>
      </c>
      <c r="H57" s="164" t="s">
        <v>9</v>
      </c>
      <c r="I57" s="164" t="s">
        <v>32</v>
      </c>
      <c r="J57" s="164" t="s">
        <v>43</v>
      </c>
      <c r="K57" s="164" t="s">
        <v>78</v>
      </c>
      <c r="L57" s="157" t="s">
        <v>82</v>
      </c>
      <c r="M57" s="157" t="s">
        <v>42</v>
      </c>
      <c r="N57" s="157" t="s">
        <v>34</v>
      </c>
      <c r="O57" s="157" t="s">
        <v>33</v>
      </c>
      <c r="P57" s="157" t="s">
        <v>8</v>
      </c>
      <c r="Q57" s="165" t="s">
        <v>10</v>
      </c>
      <c r="R57" s="14"/>
      <c r="S57" s="19"/>
      <c r="T57" s="19"/>
      <c r="U57" s="19"/>
    </row>
    <row r="58" spans="1:23" ht="24.9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3" ht="23.25">
      <c r="A59" s="19"/>
      <c r="B59" s="19"/>
      <c r="C59" s="19"/>
      <c r="D59" s="19"/>
      <c r="E59" s="77" t="s">
        <v>15</v>
      </c>
      <c r="F59" s="78" t="s">
        <v>21</v>
      </c>
      <c r="G59" s="78" t="s">
        <v>22</v>
      </c>
      <c r="H59" s="78" t="s">
        <v>28</v>
      </c>
      <c r="I59" s="78" t="s">
        <v>27</v>
      </c>
      <c r="J59" s="78" t="s">
        <v>26</v>
      </c>
      <c r="K59" s="78" t="s">
        <v>36</v>
      </c>
      <c r="L59" s="78" t="s">
        <v>35</v>
      </c>
      <c r="M59" s="78" t="s">
        <v>44</v>
      </c>
      <c r="N59" s="78" t="s">
        <v>67</v>
      </c>
      <c r="O59" s="78" t="s">
        <v>68</v>
      </c>
      <c r="P59" s="78" t="s">
        <v>80</v>
      </c>
      <c r="Q59" s="78" t="s">
        <v>81</v>
      </c>
      <c r="R59" s="19"/>
      <c r="S59" s="19"/>
      <c r="T59" s="21"/>
      <c r="U59" s="21"/>
    </row>
    <row r="60" spans="1:23" ht="15.75" customHeight="1">
      <c r="A60" s="19"/>
      <c r="B60" s="19"/>
      <c r="C60" s="19"/>
      <c r="D60" s="250" t="s">
        <v>54</v>
      </c>
      <c r="E60" s="1" t="s">
        <v>159</v>
      </c>
      <c r="F60" s="85">
        <v>7</v>
      </c>
      <c r="G60" s="85">
        <v>2</v>
      </c>
      <c r="H60" s="85">
        <v>19</v>
      </c>
      <c r="I60" s="85">
        <v>13</v>
      </c>
      <c r="J60" s="85">
        <v>18</v>
      </c>
      <c r="K60" s="85">
        <v>16</v>
      </c>
      <c r="L60" s="132"/>
      <c r="M60" s="132"/>
      <c r="N60" s="132"/>
      <c r="O60" s="132"/>
      <c r="P60" s="132"/>
      <c r="Q60" s="132"/>
      <c r="R60" s="19"/>
      <c r="S60" s="19"/>
      <c r="T60" s="21"/>
      <c r="U60" s="21"/>
    </row>
    <row r="61" spans="1:23" ht="15.75" customHeight="1">
      <c r="A61" s="19"/>
      <c r="B61" s="19"/>
      <c r="C61" s="19"/>
      <c r="D61" s="250"/>
      <c r="E61" s="1" t="s">
        <v>117</v>
      </c>
      <c r="F61" s="85">
        <v>21</v>
      </c>
      <c r="G61" s="85">
        <v>15</v>
      </c>
      <c r="H61" s="85">
        <v>17</v>
      </c>
      <c r="I61" s="85">
        <v>27</v>
      </c>
      <c r="J61" s="85">
        <v>12</v>
      </c>
      <c r="K61" s="85">
        <v>7</v>
      </c>
      <c r="L61" s="85">
        <v>8</v>
      </c>
      <c r="M61" s="85">
        <v>23</v>
      </c>
      <c r="N61" s="85">
        <v>22</v>
      </c>
      <c r="O61" s="85">
        <v>19</v>
      </c>
      <c r="P61" s="132"/>
      <c r="Q61" s="132"/>
      <c r="R61" s="19"/>
      <c r="S61" s="19"/>
      <c r="T61" s="21"/>
      <c r="U61" s="21"/>
    </row>
    <row r="62" spans="1:23" ht="15.75" customHeight="1">
      <c r="A62" s="19"/>
      <c r="B62" s="19"/>
      <c r="C62" s="19"/>
      <c r="D62" s="250"/>
      <c r="E62" s="1" t="s">
        <v>162</v>
      </c>
      <c r="F62" s="132"/>
      <c r="G62" s="132"/>
      <c r="H62" s="132"/>
      <c r="I62" s="132"/>
      <c r="J62" s="132"/>
      <c r="K62" s="132"/>
      <c r="L62" s="132"/>
      <c r="M62" s="132"/>
      <c r="N62" s="85">
        <v>18</v>
      </c>
      <c r="O62" s="85">
        <v>30</v>
      </c>
      <c r="P62" s="85">
        <v>20</v>
      </c>
      <c r="Q62" s="85">
        <v>8</v>
      </c>
      <c r="R62" s="19"/>
      <c r="S62" s="19"/>
      <c r="T62" s="21"/>
      <c r="U62" s="21"/>
    </row>
    <row r="63" spans="1:23" ht="15.75" customHeight="1">
      <c r="A63" s="19"/>
      <c r="B63" s="19"/>
      <c r="C63" s="19"/>
      <c r="D63" s="250"/>
      <c r="E63" s="1" t="s">
        <v>85</v>
      </c>
      <c r="F63" s="85">
        <v>2</v>
      </c>
      <c r="G63" s="85">
        <v>19</v>
      </c>
      <c r="H63" s="85">
        <v>27</v>
      </c>
      <c r="I63" s="85">
        <v>17</v>
      </c>
      <c r="J63" s="85">
        <v>25</v>
      </c>
      <c r="K63" s="85">
        <v>18</v>
      </c>
      <c r="L63" s="85">
        <v>21</v>
      </c>
      <c r="M63" s="85">
        <v>4</v>
      </c>
      <c r="N63" s="85">
        <v>8</v>
      </c>
      <c r="O63" s="85">
        <v>15</v>
      </c>
      <c r="P63" s="85">
        <v>10</v>
      </c>
      <c r="Q63" s="132"/>
      <c r="R63" s="19"/>
      <c r="S63" s="19"/>
      <c r="T63" s="21"/>
      <c r="U63" s="21"/>
    </row>
    <row r="64" spans="1:23" ht="15.75">
      <c r="A64" s="19"/>
      <c r="B64" s="19"/>
      <c r="C64" s="19"/>
      <c r="D64" s="250"/>
      <c r="E64" s="1" t="s">
        <v>149</v>
      </c>
      <c r="F64" s="132"/>
      <c r="G64" s="132"/>
      <c r="H64" s="132"/>
      <c r="I64" s="132"/>
      <c r="J64" s="85">
        <v>34</v>
      </c>
      <c r="K64" s="85">
        <v>19</v>
      </c>
      <c r="L64" s="85">
        <v>25</v>
      </c>
      <c r="M64" s="85">
        <v>15</v>
      </c>
      <c r="N64" s="85">
        <v>11</v>
      </c>
      <c r="O64" s="85">
        <v>26</v>
      </c>
      <c r="P64" s="85">
        <v>28</v>
      </c>
      <c r="Q64" s="85">
        <v>30</v>
      </c>
      <c r="R64" s="19"/>
      <c r="S64" s="19"/>
      <c r="T64" s="21"/>
      <c r="U64" s="21"/>
    </row>
    <row r="65" spans="1:21" ht="15.75">
      <c r="A65" s="19"/>
      <c r="B65" s="19"/>
      <c r="C65" s="19"/>
      <c r="D65" s="250"/>
      <c r="E65" s="1" t="s">
        <v>105</v>
      </c>
      <c r="F65" s="85">
        <v>26</v>
      </c>
      <c r="G65" s="85">
        <v>27</v>
      </c>
      <c r="H65" s="132"/>
      <c r="I65" s="132"/>
      <c r="J65" s="85">
        <v>2</v>
      </c>
      <c r="K65" s="85">
        <v>28</v>
      </c>
      <c r="L65" s="85">
        <v>11</v>
      </c>
      <c r="M65" s="85">
        <v>16</v>
      </c>
      <c r="N65" s="85">
        <v>20</v>
      </c>
      <c r="O65" s="85">
        <v>10</v>
      </c>
      <c r="P65" s="132"/>
      <c r="Q65" s="132"/>
      <c r="R65" s="19"/>
      <c r="S65" s="19"/>
      <c r="T65" s="21"/>
      <c r="U65" s="21"/>
    </row>
    <row r="66" spans="1:21" ht="15.75">
      <c r="A66" s="19"/>
      <c r="B66" s="19"/>
      <c r="C66" s="19"/>
      <c r="D66" s="250"/>
      <c r="E66" s="1" t="s">
        <v>102</v>
      </c>
      <c r="F66" s="85">
        <v>22</v>
      </c>
      <c r="G66" s="85">
        <v>7</v>
      </c>
      <c r="H66" s="85">
        <v>8</v>
      </c>
      <c r="I66" s="85">
        <v>20</v>
      </c>
      <c r="J66" s="85">
        <v>27</v>
      </c>
      <c r="K66" s="85">
        <v>23</v>
      </c>
      <c r="L66" s="85">
        <v>30</v>
      </c>
      <c r="M66" s="85">
        <v>13</v>
      </c>
      <c r="N66" s="85">
        <v>10</v>
      </c>
      <c r="O66" s="85">
        <v>25</v>
      </c>
      <c r="P66" s="85">
        <v>34</v>
      </c>
      <c r="Q66" s="85">
        <v>11</v>
      </c>
      <c r="R66" s="19"/>
      <c r="S66" s="19"/>
      <c r="T66" s="21"/>
      <c r="U66" s="21"/>
    </row>
    <row r="67" spans="1:21" ht="15.75">
      <c r="A67" s="19"/>
      <c r="B67" s="19"/>
      <c r="C67" s="19"/>
      <c r="D67" s="250"/>
      <c r="E67" s="1" t="s">
        <v>49</v>
      </c>
      <c r="F67" s="85">
        <v>19</v>
      </c>
      <c r="G67" s="85">
        <v>10</v>
      </c>
      <c r="H67" s="132"/>
      <c r="I67" s="132"/>
      <c r="J67" s="85">
        <v>16</v>
      </c>
      <c r="K67" s="85">
        <v>25</v>
      </c>
      <c r="L67" s="85">
        <v>20</v>
      </c>
      <c r="M67" s="85">
        <v>34</v>
      </c>
      <c r="N67" s="85">
        <v>7</v>
      </c>
      <c r="O67" s="85">
        <v>22</v>
      </c>
      <c r="P67" s="85">
        <v>27</v>
      </c>
      <c r="Q67" s="85">
        <v>23</v>
      </c>
      <c r="R67" s="19"/>
      <c r="S67" s="19"/>
      <c r="T67" s="21"/>
      <c r="U67" s="21"/>
    </row>
    <row r="68" spans="1:21" ht="15.75">
      <c r="A68" s="19"/>
      <c r="B68" s="19"/>
      <c r="C68" s="19"/>
      <c r="D68" s="250"/>
      <c r="E68" s="1" t="s">
        <v>123</v>
      </c>
      <c r="F68" s="132"/>
      <c r="G68" s="132"/>
      <c r="H68" s="85">
        <v>20</v>
      </c>
      <c r="I68" s="85">
        <v>28</v>
      </c>
      <c r="J68" s="85">
        <v>7</v>
      </c>
      <c r="K68" s="85">
        <v>9</v>
      </c>
      <c r="L68" s="85">
        <v>13</v>
      </c>
      <c r="M68" s="85">
        <v>22</v>
      </c>
      <c r="N68" s="85">
        <v>16</v>
      </c>
      <c r="O68" s="85">
        <v>2</v>
      </c>
      <c r="P68" s="85">
        <v>25</v>
      </c>
      <c r="Q68" s="85">
        <v>34</v>
      </c>
      <c r="R68" s="19"/>
      <c r="S68" s="19"/>
      <c r="T68" s="21"/>
      <c r="U68" s="21"/>
    </row>
    <row r="69" spans="1:21" ht="15.75">
      <c r="A69" s="19"/>
      <c r="B69" s="19"/>
      <c r="C69" s="19"/>
      <c r="D69" s="250"/>
      <c r="E69" s="1" t="s">
        <v>124</v>
      </c>
      <c r="F69" s="132"/>
      <c r="G69" s="132"/>
      <c r="H69" s="85">
        <v>22</v>
      </c>
      <c r="I69" s="85">
        <v>9</v>
      </c>
      <c r="J69" s="85">
        <v>10</v>
      </c>
      <c r="K69" s="85">
        <v>26</v>
      </c>
      <c r="L69" s="85">
        <v>34</v>
      </c>
      <c r="M69" s="85">
        <v>11</v>
      </c>
      <c r="N69" s="85">
        <v>12</v>
      </c>
      <c r="O69" s="85">
        <v>7</v>
      </c>
      <c r="P69" s="132"/>
      <c r="Q69" s="132"/>
      <c r="R69" s="19"/>
      <c r="S69" s="19"/>
      <c r="T69" s="21"/>
      <c r="U69" s="21"/>
    </row>
    <row r="70" spans="1:21" ht="15.75">
      <c r="A70" s="19"/>
      <c r="B70" s="19"/>
      <c r="C70" s="19"/>
      <c r="D70" s="250"/>
      <c r="E70" s="1" t="s">
        <v>63</v>
      </c>
      <c r="F70" s="85">
        <v>10</v>
      </c>
      <c r="G70" s="85">
        <v>16</v>
      </c>
      <c r="H70" s="85">
        <v>23</v>
      </c>
      <c r="I70" s="85">
        <v>26</v>
      </c>
      <c r="J70" s="85">
        <v>20</v>
      </c>
      <c r="K70" s="85">
        <v>17</v>
      </c>
      <c r="L70" s="85">
        <v>15</v>
      </c>
      <c r="M70" s="85">
        <v>19</v>
      </c>
      <c r="N70" s="85">
        <v>25</v>
      </c>
      <c r="O70" s="85">
        <v>8</v>
      </c>
      <c r="P70" s="85">
        <v>30</v>
      </c>
      <c r="Q70" s="85">
        <v>22</v>
      </c>
      <c r="R70" s="19"/>
      <c r="S70" s="19"/>
      <c r="T70" s="21"/>
      <c r="U70" s="21"/>
    </row>
    <row r="71" spans="1:21" ht="15.75">
      <c r="A71" s="19"/>
      <c r="B71" s="19"/>
      <c r="C71" s="19"/>
      <c r="D71" s="250"/>
      <c r="E71" s="1" t="s">
        <v>168</v>
      </c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85">
        <v>22</v>
      </c>
      <c r="Q71" s="85">
        <v>10</v>
      </c>
      <c r="R71" s="19"/>
      <c r="S71" s="19"/>
      <c r="T71" s="21"/>
      <c r="U71" s="21"/>
    </row>
    <row r="72" spans="1:21" ht="15.75">
      <c r="A72" s="19"/>
      <c r="B72" s="19"/>
      <c r="C72" s="19"/>
      <c r="D72" s="250"/>
      <c r="E72" s="1" t="s">
        <v>175</v>
      </c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85">
        <v>7</v>
      </c>
      <c r="Q72" s="160"/>
      <c r="R72" s="19"/>
      <c r="S72" s="19"/>
      <c r="T72" s="21"/>
      <c r="U72" s="21"/>
    </row>
    <row r="73" spans="1:21" ht="15.75">
      <c r="A73" s="19"/>
      <c r="B73" s="19"/>
      <c r="C73" s="19"/>
      <c r="D73" s="250"/>
      <c r="E73" s="1" t="s">
        <v>173</v>
      </c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85">
        <v>10</v>
      </c>
      <c r="Q73" s="85">
        <v>2</v>
      </c>
      <c r="R73" s="19"/>
      <c r="S73" s="19"/>
      <c r="T73" s="21"/>
      <c r="U73" s="21"/>
    </row>
    <row r="74" spans="1:21" ht="15.75">
      <c r="A74" s="19"/>
      <c r="B74" s="19"/>
      <c r="C74" s="19"/>
      <c r="D74" s="250"/>
      <c r="E74" s="88" t="s">
        <v>56</v>
      </c>
      <c r="F74" s="85">
        <v>34</v>
      </c>
      <c r="G74" s="85">
        <v>8</v>
      </c>
      <c r="H74" s="85">
        <v>15</v>
      </c>
      <c r="I74" s="85">
        <v>25</v>
      </c>
      <c r="J74" s="85">
        <v>21</v>
      </c>
      <c r="K74" s="85">
        <v>27</v>
      </c>
      <c r="L74" s="85">
        <v>10</v>
      </c>
      <c r="M74" s="85">
        <v>20</v>
      </c>
      <c r="N74" s="85">
        <v>13</v>
      </c>
      <c r="O74" s="85">
        <v>17</v>
      </c>
      <c r="P74" s="85">
        <v>18</v>
      </c>
      <c r="Q74" s="85">
        <v>9</v>
      </c>
      <c r="R74" s="19"/>
      <c r="S74" s="19"/>
      <c r="T74" s="21"/>
      <c r="U74" s="21"/>
    </row>
    <row r="75" spans="1:21" ht="15.75">
      <c r="A75" s="19"/>
      <c r="B75" s="19"/>
      <c r="C75" s="19"/>
      <c r="D75" s="250"/>
      <c r="E75" s="1" t="s">
        <v>57</v>
      </c>
      <c r="F75" s="85" t="s">
        <v>108</v>
      </c>
      <c r="G75" s="85">
        <v>26</v>
      </c>
      <c r="H75" s="85">
        <v>16</v>
      </c>
      <c r="I75" s="85">
        <v>8</v>
      </c>
      <c r="J75" s="85">
        <v>15</v>
      </c>
      <c r="K75" s="85">
        <v>20</v>
      </c>
      <c r="L75" s="85">
        <v>2</v>
      </c>
      <c r="M75" s="85">
        <v>18</v>
      </c>
      <c r="N75" s="85">
        <v>17</v>
      </c>
      <c r="O75" s="85">
        <v>34</v>
      </c>
      <c r="P75" s="85">
        <v>21</v>
      </c>
      <c r="Q75" s="85">
        <v>13</v>
      </c>
      <c r="R75" s="19"/>
      <c r="S75" s="19"/>
      <c r="T75" s="21"/>
      <c r="U75" s="21"/>
    </row>
    <row r="76" spans="1:21" ht="15.75">
      <c r="A76" s="19"/>
      <c r="B76" s="19"/>
      <c r="C76" s="19"/>
      <c r="D76" s="250"/>
      <c r="E76" s="1" t="s">
        <v>122</v>
      </c>
      <c r="F76" s="132"/>
      <c r="G76" s="132"/>
      <c r="H76" s="85">
        <v>12</v>
      </c>
      <c r="I76" s="85">
        <v>15</v>
      </c>
      <c r="J76" s="85">
        <v>30</v>
      </c>
      <c r="K76" s="85">
        <v>4</v>
      </c>
      <c r="L76" s="132"/>
      <c r="M76" s="132"/>
      <c r="N76" s="132"/>
      <c r="O76" s="132"/>
      <c r="P76" s="132"/>
      <c r="Q76" s="132"/>
      <c r="R76" s="19"/>
      <c r="S76" s="19"/>
      <c r="T76" s="21"/>
      <c r="U76" s="21"/>
    </row>
    <row r="77" spans="1:21" ht="15.75">
      <c r="A77" s="19"/>
      <c r="B77" s="19"/>
      <c r="C77" s="19"/>
      <c r="D77" s="250"/>
      <c r="E77" s="1" t="s">
        <v>62</v>
      </c>
      <c r="F77" s="85">
        <v>16</v>
      </c>
      <c r="G77" s="85">
        <v>21</v>
      </c>
      <c r="H77" s="85">
        <v>10</v>
      </c>
      <c r="I77" s="85">
        <v>7</v>
      </c>
      <c r="J77" s="85">
        <v>8</v>
      </c>
      <c r="K77" s="85">
        <v>15</v>
      </c>
      <c r="L77" s="85">
        <v>18</v>
      </c>
      <c r="M77" s="85">
        <v>26</v>
      </c>
      <c r="N77" s="85">
        <v>27</v>
      </c>
      <c r="O77" s="85">
        <v>28</v>
      </c>
      <c r="P77" s="85">
        <v>13</v>
      </c>
      <c r="Q77" s="85">
        <v>17</v>
      </c>
      <c r="R77" s="19"/>
      <c r="S77" s="19"/>
      <c r="T77" s="21"/>
      <c r="U77" s="21"/>
    </row>
    <row r="78" spans="1:21" ht="15.75">
      <c r="A78" s="19"/>
      <c r="B78" s="19"/>
      <c r="C78" s="19"/>
      <c r="D78" s="250"/>
      <c r="E78" s="1" t="s">
        <v>110</v>
      </c>
      <c r="F78" s="85">
        <v>13</v>
      </c>
      <c r="G78" s="85">
        <v>22</v>
      </c>
      <c r="H78" s="85">
        <v>26</v>
      </c>
      <c r="I78" s="85">
        <v>12</v>
      </c>
      <c r="J78" s="85">
        <v>23</v>
      </c>
      <c r="K78" s="85">
        <v>21</v>
      </c>
      <c r="L78" s="85">
        <v>27</v>
      </c>
      <c r="M78" s="85">
        <v>2</v>
      </c>
      <c r="N78" s="85">
        <v>34</v>
      </c>
      <c r="O78" s="85">
        <v>9</v>
      </c>
      <c r="P78" s="85">
        <v>16</v>
      </c>
      <c r="Q78" s="85">
        <v>20</v>
      </c>
      <c r="R78" s="19"/>
      <c r="S78" s="19"/>
      <c r="T78" s="21"/>
      <c r="U78" s="21"/>
    </row>
    <row r="79" spans="1:21" ht="15.75">
      <c r="A79" s="19"/>
      <c r="B79" s="19"/>
      <c r="C79" s="19"/>
      <c r="D79" s="250"/>
      <c r="E79" s="1" t="s">
        <v>89</v>
      </c>
      <c r="F79" s="85">
        <v>8</v>
      </c>
      <c r="G79" s="85">
        <v>13</v>
      </c>
      <c r="H79" s="85">
        <v>34</v>
      </c>
      <c r="I79" s="85">
        <v>4</v>
      </c>
      <c r="J79" s="85">
        <v>6</v>
      </c>
      <c r="K79" s="85">
        <v>22</v>
      </c>
      <c r="L79" s="132"/>
      <c r="M79" s="132"/>
      <c r="N79" s="132"/>
      <c r="O79" s="132"/>
      <c r="P79" s="132"/>
      <c r="Q79" s="132"/>
      <c r="R79" s="19"/>
      <c r="S79" s="19"/>
      <c r="T79" s="21"/>
      <c r="U79" s="21"/>
    </row>
    <row r="80" spans="1:21" ht="15.75">
      <c r="A80" s="19"/>
      <c r="B80" s="19"/>
      <c r="C80" s="19"/>
      <c r="D80" s="250"/>
      <c r="E80" s="1" t="s">
        <v>111</v>
      </c>
      <c r="F80" s="85">
        <v>9</v>
      </c>
      <c r="G80" s="85">
        <v>9</v>
      </c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9"/>
      <c r="S80" s="19"/>
      <c r="T80" s="21"/>
      <c r="U80" s="21"/>
    </row>
    <row r="81" spans="1:21" ht="15.75">
      <c r="A81" s="19"/>
      <c r="B81" s="19"/>
      <c r="C81" s="19"/>
      <c r="D81" s="250"/>
      <c r="E81" s="1" t="s">
        <v>71</v>
      </c>
      <c r="F81" s="85">
        <v>15</v>
      </c>
      <c r="G81" s="85">
        <v>34</v>
      </c>
      <c r="H81" s="85">
        <v>11</v>
      </c>
      <c r="I81" s="85">
        <v>19</v>
      </c>
      <c r="J81" s="85">
        <v>28</v>
      </c>
      <c r="K81" s="85">
        <v>8</v>
      </c>
      <c r="L81" s="85">
        <v>9</v>
      </c>
      <c r="M81" s="85">
        <v>27</v>
      </c>
      <c r="N81" s="85">
        <v>23</v>
      </c>
      <c r="O81" s="85">
        <v>21</v>
      </c>
      <c r="P81" s="85">
        <v>2</v>
      </c>
      <c r="Q81" s="85">
        <v>7</v>
      </c>
      <c r="R81" s="19"/>
      <c r="S81" s="19"/>
      <c r="T81" s="21"/>
      <c r="U81" s="21"/>
    </row>
    <row r="82" spans="1:21" ht="24.9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18" customHeight="1">
      <c r="A83" s="37"/>
      <c r="B83" s="36"/>
      <c r="C83" s="37"/>
      <c r="D83" s="36"/>
      <c r="E83" s="37"/>
      <c r="F83" s="36"/>
      <c r="G83" s="37"/>
      <c r="H83" s="36"/>
      <c r="I83" s="37"/>
      <c r="J83" s="36"/>
      <c r="K83" s="37"/>
      <c r="L83" s="36"/>
      <c r="M83" s="37"/>
      <c r="N83" s="36"/>
      <c r="O83" s="42"/>
      <c r="P83" s="36"/>
      <c r="Q83" s="37"/>
      <c r="R83" s="36"/>
      <c r="S83" s="37"/>
      <c r="T83" s="36"/>
      <c r="U83" s="37"/>
    </row>
    <row r="84" spans="1:21" ht="18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30"/>
    </row>
    <row r="85" spans="1:21" ht="12.75" customHeight="1">
      <c r="A85" s="19"/>
      <c r="B85" s="231" t="s">
        <v>29</v>
      </c>
      <c r="C85" s="231"/>
      <c r="D85" s="231"/>
      <c r="E85" s="231"/>
      <c r="F85" s="261" t="s">
        <v>4</v>
      </c>
      <c r="G85" s="241" t="s">
        <v>45</v>
      </c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19"/>
      <c r="T85" s="19"/>
      <c r="U85" s="30"/>
    </row>
    <row r="86" spans="1:21" ht="12.75">
      <c r="A86" s="19"/>
      <c r="B86" s="232"/>
      <c r="C86" s="232"/>
      <c r="D86" s="232"/>
      <c r="E86" s="232"/>
      <c r="F86" s="262"/>
      <c r="G86" s="7">
        <v>1</v>
      </c>
      <c r="H86" s="7">
        <v>2</v>
      </c>
      <c r="I86" s="7">
        <v>3</v>
      </c>
      <c r="J86" s="7">
        <v>4</v>
      </c>
      <c r="K86" s="7">
        <v>5</v>
      </c>
      <c r="L86" s="7">
        <v>6</v>
      </c>
      <c r="M86" s="7">
        <v>7</v>
      </c>
      <c r="N86" s="7">
        <v>8</v>
      </c>
      <c r="O86" s="7">
        <v>9</v>
      </c>
      <c r="P86" s="7">
        <v>10</v>
      </c>
      <c r="Q86" s="7">
        <v>11</v>
      </c>
      <c r="R86" s="7">
        <v>12</v>
      </c>
      <c r="S86" s="19"/>
      <c r="T86" s="19"/>
      <c r="U86" s="30"/>
    </row>
    <row r="87" spans="1:21" ht="39.950000000000003" customHeight="1">
      <c r="A87" s="19"/>
      <c r="B87" s="235" t="s">
        <v>12</v>
      </c>
      <c r="C87" s="236"/>
      <c r="D87" s="237"/>
      <c r="E87" s="29"/>
      <c r="F87" s="66">
        <f>SUM(G87:R87)</f>
        <v>436</v>
      </c>
      <c r="G87" s="68">
        <v>30</v>
      </c>
      <c r="H87" s="67">
        <v>32</v>
      </c>
      <c r="I87" s="67">
        <v>38</v>
      </c>
      <c r="J87" s="68">
        <v>34</v>
      </c>
      <c r="K87" s="67">
        <v>38</v>
      </c>
      <c r="L87" s="67">
        <v>38</v>
      </c>
      <c r="M87" s="67">
        <v>36</v>
      </c>
      <c r="N87" s="67">
        <v>38</v>
      </c>
      <c r="O87" s="67">
        <v>38</v>
      </c>
      <c r="P87" s="67">
        <v>38</v>
      </c>
      <c r="Q87" s="67">
        <v>38</v>
      </c>
      <c r="R87" s="67">
        <v>38</v>
      </c>
      <c r="S87" s="19"/>
      <c r="T87" s="19"/>
      <c r="U87" s="30"/>
    </row>
    <row r="88" spans="1:21" ht="39.950000000000003" customHeight="1">
      <c r="A88" s="19"/>
      <c r="B88" s="235" t="s">
        <v>13</v>
      </c>
      <c r="C88" s="236"/>
      <c r="D88" s="237"/>
      <c r="E88" s="29"/>
      <c r="F88" s="66">
        <f t="shared" ref="F88:F94" si="3">SUM(G88:R88)</f>
        <v>349</v>
      </c>
      <c r="G88" s="67">
        <v>32</v>
      </c>
      <c r="H88" s="68">
        <v>29</v>
      </c>
      <c r="I88" s="68">
        <v>31</v>
      </c>
      <c r="J88" s="67">
        <v>35</v>
      </c>
      <c r="K88" s="68">
        <v>31</v>
      </c>
      <c r="L88" s="68">
        <v>31</v>
      </c>
      <c r="M88" s="68">
        <v>34</v>
      </c>
      <c r="N88" s="68">
        <v>29</v>
      </c>
      <c r="O88" s="68">
        <v>29</v>
      </c>
      <c r="P88" s="68">
        <v>29</v>
      </c>
      <c r="Q88" s="68">
        <v>20</v>
      </c>
      <c r="R88" s="69">
        <v>19</v>
      </c>
      <c r="S88" s="19"/>
      <c r="T88" s="19"/>
      <c r="U88" s="30"/>
    </row>
    <row r="89" spans="1:21" ht="39.950000000000003" customHeight="1">
      <c r="A89" s="19"/>
      <c r="B89" s="238" t="s">
        <v>79</v>
      </c>
      <c r="C89" s="239"/>
      <c r="D89" s="240"/>
      <c r="E89" s="29"/>
      <c r="F89" s="66">
        <f t="shared" si="3"/>
        <v>161</v>
      </c>
      <c r="G89" s="51">
        <v>15</v>
      </c>
      <c r="H89" s="69">
        <v>19</v>
      </c>
      <c r="I89" s="69">
        <v>18</v>
      </c>
      <c r="J89" s="51">
        <v>17</v>
      </c>
      <c r="K89" s="51">
        <v>4</v>
      </c>
      <c r="L89" s="51">
        <v>5</v>
      </c>
      <c r="M89" s="51">
        <v>8</v>
      </c>
      <c r="N89" s="51">
        <v>8</v>
      </c>
      <c r="O89" s="69">
        <v>19</v>
      </c>
      <c r="P89" s="69">
        <v>12</v>
      </c>
      <c r="Q89" s="69">
        <v>14</v>
      </c>
      <c r="R89" s="68">
        <v>22</v>
      </c>
      <c r="S89" s="19"/>
      <c r="T89" s="19"/>
      <c r="U89" s="30"/>
    </row>
    <row r="90" spans="1:21" ht="39.950000000000003" customHeight="1">
      <c r="A90" s="19"/>
      <c r="B90" s="235" t="s">
        <v>48</v>
      </c>
      <c r="C90" s="236"/>
      <c r="D90" s="237"/>
      <c r="E90" s="29"/>
      <c r="F90" s="66">
        <f t="shared" si="3"/>
        <v>112</v>
      </c>
      <c r="G90" s="51">
        <v>17</v>
      </c>
      <c r="H90" s="69">
        <v>19</v>
      </c>
      <c r="I90" s="51">
        <v>12</v>
      </c>
      <c r="J90" s="69">
        <v>23</v>
      </c>
      <c r="K90" s="51">
        <v>11</v>
      </c>
      <c r="L90" s="51">
        <v>6</v>
      </c>
      <c r="M90" s="51">
        <v>10</v>
      </c>
      <c r="N90" s="69">
        <v>14</v>
      </c>
      <c r="O90" s="51"/>
      <c r="P90" s="51"/>
      <c r="Q90" s="51"/>
      <c r="R90" s="51"/>
      <c r="S90" s="19"/>
      <c r="T90" s="19"/>
      <c r="U90" s="30"/>
    </row>
    <row r="91" spans="1:21" ht="39.950000000000003" customHeight="1">
      <c r="A91" s="19"/>
      <c r="B91" s="235" t="s">
        <v>116</v>
      </c>
      <c r="C91" s="236"/>
      <c r="D91" s="237"/>
      <c r="E91" s="29"/>
      <c r="F91" s="66">
        <f t="shared" si="3"/>
        <v>85</v>
      </c>
      <c r="G91" s="51">
        <v>15</v>
      </c>
      <c r="H91" s="51">
        <v>15</v>
      </c>
      <c r="I91" s="51"/>
      <c r="J91" s="51"/>
      <c r="K91" s="69">
        <v>14</v>
      </c>
      <c r="L91" s="69">
        <v>18</v>
      </c>
      <c r="M91" s="69">
        <v>11</v>
      </c>
      <c r="N91" s="51">
        <v>12</v>
      </c>
      <c r="O91" s="51"/>
      <c r="P91" s="51"/>
      <c r="Q91" s="51"/>
      <c r="R91" s="51"/>
      <c r="S91" s="19"/>
      <c r="T91" s="19"/>
      <c r="U91" s="30"/>
    </row>
    <row r="92" spans="1:21" ht="39.950000000000003" customHeight="1">
      <c r="A92" s="19"/>
      <c r="B92" s="235" t="s">
        <v>115</v>
      </c>
      <c r="C92" s="236"/>
      <c r="D92" s="237"/>
      <c r="E92" s="29"/>
      <c r="F92" s="66">
        <f t="shared" si="3"/>
        <v>43</v>
      </c>
      <c r="G92" s="69">
        <v>20</v>
      </c>
      <c r="H92" s="51">
        <v>18</v>
      </c>
      <c r="I92" s="51"/>
      <c r="J92" s="51"/>
      <c r="K92" s="51"/>
      <c r="L92" s="51"/>
      <c r="M92" s="51">
        <v>5</v>
      </c>
      <c r="N92" s="51"/>
      <c r="O92" s="51"/>
      <c r="P92" s="51"/>
      <c r="Q92" s="51"/>
      <c r="R92" s="51"/>
      <c r="S92" s="19"/>
      <c r="T92" s="19"/>
      <c r="U92" s="30"/>
    </row>
    <row r="93" spans="1:21" ht="39.950000000000003" customHeight="1">
      <c r="A93" s="19"/>
      <c r="B93" s="235" t="s">
        <v>179</v>
      </c>
      <c r="C93" s="236"/>
      <c r="D93" s="237"/>
      <c r="E93" s="29"/>
      <c r="F93" s="66">
        <f t="shared" si="3"/>
        <v>9</v>
      </c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>
        <v>9</v>
      </c>
      <c r="S93" s="19"/>
      <c r="T93" s="19"/>
      <c r="U93" s="30"/>
    </row>
    <row r="94" spans="1:21" ht="39.950000000000003" customHeight="1">
      <c r="A94" s="19"/>
      <c r="B94" s="235" t="s">
        <v>139</v>
      </c>
      <c r="C94" s="236"/>
      <c r="D94" s="237"/>
      <c r="E94" s="29"/>
      <c r="F94" s="66">
        <f t="shared" si="3"/>
        <v>5</v>
      </c>
      <c r="G94" s="51"/>
      <c r="H94" s="51"/>
      <c r="I94" s="51">
        <v>5</v>
      </c>
      <c r="J94" s="51"/>
      <c r="K94" s="51"/>
      <c r="L94" s="51"/>
      <c r="M94" s="51"/>
      <c r="N94" s="51"/>
      <c r="O94" s="51"/>
      <c r="P94" s="51"/>
      <c r="Q94" s="51"/>
      <c r="R94" s="51"/>
      <c r="S94" s="19"/>
      <c r="T94" s="19"/>
      <c r="U94" s="30"/>
    </row>
    <row r="95" spans="1:21" ht="20.25">
      <c r="A95" s="19"/>
      <c r="B95" s="19"/>
      <c r="C95" s="6"/>
      <c r="D95" s="6"/>
      <c r="E95" s="6"/>
      <c r="F95" s="19"/>
      <c r="G95" s="6"/>
      <c r="H95" s="6"/>
      <c r="I95" s="23"/>
      <c r="J95" s="23"/>
      <c r="K95" s="6"/>
      <c r="L95" s="6"/>
      <c r="M95" s="6"/>
      <c r="N95" s="6"/>
      <c r="O95" s="19"/>
      <c r="P95" s="19"/>
      <c r="Q95" s="19"/>
      <c r="R95" s="19"/>
      <c r="S95" s="19"/>
      <c r="T95" s="19"/>
      <c r="U95" s="30"/>
    </row>
    <row r="96" spans="1:21" ht="12.75" customHeight="1">
      <c r="A96" s="19"/>
      <c r="B96" s="231" t="s">
        <v>58</v>
      </c>
      <c r="C96" s="231"/>
      <c r="D96" s="231"/>
      <c r="E96" s="231"/>
      <c r="F96" s="233" t="s">
        <v>4</v>
      </c>
      <c r="G96" s="241" t="s">
        <v>45</v>
      </c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9"/>
      <c r="T96" s="19"/>
      <c r="U96" s="30"/>
    </row>
    <row r="97" spans="1:21" ht="12.75">
      <c r="A97" s="19"/>
      <c r="B97" s="232"/>
      <c r="C97" s="232"/>
      <c r="D97" s="232"/>
      <c r="E97" s="232"/>
      <c r="F97" s="234"/>
      <c r="G97" s="7">
        <v>1</v>
      </c>
      <c r="H97" s="7">
        <v>2</v>
      </c>
      <c r="I97" s="7">
        <v>3</v>
      </c>
      <c r="J97" s="7">
        <v>4</v>
      </c>
      <c r="K97" s="7">
        <v>5</v>
      </c>
      <c r="L97" s="7">
        <v>6</v>
      </c>
      <c r="M97" s="7">
        <v>7</v>
      </c>
      <c r="N97" s="7">
        <v>8</v>
      </c>
      <c r="O97" s="7">
        <v>9</v>
      </c>
      <c r="P97" s="7">
        <v>10</v>
      </c>
      <c r="Q97" s="7">
        <v>11</v>
      </c>
      <c r="R97" s="7">
        <v>12</v>
      </c>
      <c r="S97" s="19"/>
      <c r="T97" s="19"/>
      <c r="U97" s="30"/>
    </row>
    <row r="98" spans="1:21" ht="24.95" customHeight="1">
      <c r="A98" s="19"/>
      <c r="B98" s="19"/>
      <c r="C98" s="6"/>
      <c r="D98" s="6"/>
      <c r="E98" s="54" t="s">
        <v>142</v>
      </c>
      <c r="F98" s="52">
        <f>SUM(G98:R98)</f>
        <v>401</v>
      </c>
      <c r="G98" s="67">
        <v>32</v>
      </c>
      <c r="H98" s="67">
        <v>33</v>
      </c>
      <c r="I98" s="67">
        <v>38</v>
      </c>
      <c r="J98" s="67">
        <v>34</v>
      </c>
      <c r="K98" s="67">
        <v>38</v>
      </c>
      <c r="L98" s="67">
        <v>38</v>
      </c>
      <c r="M98" s="67">
        <v>35</v>
      </c>
      <c r="N98" s="67">
        <v>36</v>
      </c>
      <c r="O98" s="67">
        <v>38</v>
      </c>
      <c r="P98" s="68">
        <v>27</v>
      </c>
      <c r="Q98" s="69">
        <v>24</v>
      </c>
      <c r="R98" s="68">
        <v>28</v>
      </c>
      <c r="S98" s="19"/>
      <c r="T98" s="19"/>
      <c r="U98" s="30"/>
    </row>
    <row r="99" spans="1:21" ht="24.95" customHeight="1">
      <c r="A99" s="19"/>
      <c r="B99" s="19"/>
      <c r="C99" s="6"/>
      <c r="D99" s="6"/>
      <c r="E99" s="54" t="s">
        <v>59</v>
      </c>
      <c r="F99" s="52">
        <f>SUM(G99:R99)</f>
        <v>360</v>
      </c>
      <c r="G99" s="69">
        <v>24</v>
      </c>
      <c r="H99" s="69">
        <v>24</v>
      </c>
      <c r="I99" s="68">
        <v>30</v>
      </c>
      <c r="J99" s="67">
        <v>34</v>
      </c>
      <c r="K99" s="68">
        <v>29</v>
      </c>
      <c r="L99" s="68">
        <v>29</v>
      </c>
      <c r="M99" s="68">
        <v>34</v>
      </c>
      <c r="N99" s="68">
        <v>32</v>
      </c>
      <c r="O99" s="68">
        <v>30</v>
      </c>
      <c r="P99" s="67">
        <v>35</v>
      </c>
      <c r="Q99" s="67">
        <v>30</v>
      </c>
      <c r="R99" s="67">
        <v>29</v>
      </c>
      <c r="S99" s="19"/>
      <c r="T99" s="19"/>
      <c r="U99" s="30"/>
    </row>
    <row r="100" spans="1:21" ht="24.95" customHeight="1">
      <c r="A100" s="19"/>
      <c r="B100" s="19"/>
      <c r="C100" s="6"/>
      <c r="D100" s="6"/>
      <c r="E100" s="54" t="s">
        <v>60</v>
      </c>
      <c r="F100" s="52">
        <f>SUM(G100:R100)</f>
        <v>192</v>
      </c>
      <c r="G100" s="68">
        <v>29</v>
      </c>
      <c r="H100" s="68">
        <v>30</v>
      </c>
      <c r="I100" s="51">
        <v>15</v>
      </c>
      <c r="J100" s="68">
        <v>15</v>
      </c>
      <c r="K100" s="69">
        <v>16</v>
      </c>
      <c r="L100" s="69">
        <v>16</v>
      </c>
      <c r="M100" s="69">
        <v>14</v>
      </c>
      <c r="N100" s="69">
        <v>15</v>
      </c>
      <c r="O100" s="69">
        <v>15</v>
      </c>
      <c r="P100" s="51">
        <v>14</v>
      </c>
      <c r="Q100" s="51">
        <v>13</v>
      </c>
      <c r="R100" s="51"/>
      <c r="S100" s="19"/>
      <c r="T100" s="19"/>
      <c r="U100" s="30"/>
    </row>
    <row r="101" spans="1:21" ht="24.95" customHeight="1">
      <c r="A101" s="19"/>
      <c r="B101" s="19"/>
      <c r="C101" s="6"/>
      <c r="D101" s="6"/>
      <c r="E101" s="54" t="s">
        <v>164</v>
      </c>
      <c r="F101" s="52">
        <f>SUM(G101:R101)</f>
        <v>94</v>
      </c>
      <c r="G101" s="51">
        <v>20</v>
      </c>
      <c r="H101" s="51">
        <v>18</v>
      </c>
      <c r="I101" s="51"/>
      <c r="J101" s="51"/>
      <c r="K101" s="51"/>
      <c r="L101" s="51"/>
      <c r="M101" s="51"/>
      <c r="N101" s="51"/>
      <c r="O101" s="51"/>
      <c r="P101" s="69">
        <v>18</v>
      </c>
      <c r="Q101" s="51">
        <v>18</v>
      </c>
      <c r="R101" s="69">
        <v>20</v>
      </c>
      <c r="S101" s="19"/>
      <c r="T101" s="19"/>
      <c r="U101" s="30"/>
    </row>
    <row r="102" spans="1:21" ht="24.95" customHeight="1">
      <c r="A102" s="19"/>
      <c r="B102" s="19"/>
      <c r="C102" s="6"/>
      <c r="D102" s="6"/>
      <c r="E102" s="55" t="s">
        <v>61</v>
      </c>
      <c r="F102" s="52">
        <f>SUM(G102:R102)</f>
        <v>92</v>
      </c>
      <c r="G102" s="51">
        <v>5</v>
      </c>
      <c r="H102" s="51">
        <v>8</v>
      </c>
      <c r="I102" s="51">
        <v>8</v>
      </c>
      <c r="J102" s="51">
        <v>10</v>
      </c>
      <c r="K102" s="51">
        <v>4</v>
      </c>
      <c r="L102" s="51">
        <v>5</v>
      </c>
      <c r="M102" s="51">
        <v>8</v>
      </c>
      <c r="N102" s="51">
        <v>8</v>
      </c>
      <c r="O102" s="51">
        <v>10</v>
      </c>
      <c r="P102" s="51">
        <v>4</v>
      </c>
      <c r="Q102" s="51">
        <v>10</v>
      </c>
      <c r="R102" s="51">
        <v>12</v>
      </c>
      <c r="S102" s="19"/>
      <c r="T102" s="19"/>
      <c r="U102" s="30"/>
    </row>
    <row r="103" spans="1:21" ht="24.95" customHeight="1">
      <c r="A103" s="19"/>
      <c r="B103" s="19"/>
      <c r="C103" s="6"/>
      <c r="D103" s="6"/>
      <c r="E103" s="54" t="s">
        <v>41</v>
      </c>
      <c r="F103" s="52">
        <f>SUM(G103:R103)</f>
        <v>76</v>
      </c>
      <c r="G103" s="51">
        <v>12</v>
      </c>
      <c r="H103" s="51">
        <v>12</v>
      </c>
      <c r="I103" s="69">
        <v>18</v>
      </c>
      <c r="J103" s="69">
        <v>11</v>
      </c>
      <c r="K103" s="51">
        <v>7</v>
      </c>
      <c r="L103" s="51">
        <v>11</v>
      </c>
      <c r="M103" s="51"/>
      <c r="N103" s="51">
        <v>5</v>
      </c>
      <c r="O103" s="51"/>
      <c r="P103" s="51"/>
      <c r="Q103" s="51"/>
      <c r="R103" s="51"/>
      <c r="S103" s="19"/>
      <c r="T103" s="19"/>
      <c r="U103" s="30"/>
    </row>
    <row r="104" spans="1:21" ht="24.95" customHeight="1">
      <c r="A104" s="19"/>
      <c r="B104" s="19"/>
      <c r="C104" s="6"/>
      <c r="D104" s="6"/>
      <c r="E104" s="54" t="s">
        <v>178</v>
      </c>
      <c r="F104" s="52">
        <f>SUM(G104:R104)</f>
        <v>55</v>
      </c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68">
        <v>26</v>
      </c>
      <c r="R104" s="67">
        <v>29</v>
      </c>
      <c r="S104" s="19"/>
      <c r="T104" s="19"/>
      <c r="U104" s="30"/>
    </row>
    <row r="105" spans="1:21" ht="20.25">
      <c r="A105" s="19"/>
      <c r="B105" s="19"/>
      <c r="C105" s="6"/>
      <c r="D105" s="6"/>
      <c r="E105" s="6"/>
      <c r="F105" s="19"/>
      <c r="G105" s="6"/>
      <c r="H105" s="6"/>
      <c r="I105" s="23"/>
      <c r="J105" s="23"/>
      <c r="K105" s="6"/>
      <c r="L105" s="6"/>
      <c r="M105" s="6"/>
      <c r="N105" s="6"/>
      <c r="O105" s="6"/>
      <c r="P105" s="19"/>
      <c r="Q105" s="19"/>
      <c r="R105" s="19"/>
      <c r="S105" s="19"/>
      <c r="T105" s="19"/>
      <c r="U105" s="30"/>
    </row>
    <row r="106" spans="1:21" ht="12.75">
      <c r="A106" s="57"/>
      <c r="B106" s="42"/>
      <c r="C106" s="57"/>
      <c r="D106" s="42"/>
      <c r="E106" s="57"/>
      <c r="F106" s="42"/>
      <c r="G106" s="57"/>
      <c r="H106" s="42"/>
      <c r="I106" s="57"/>
      <c r="J106" s="42"/>
      <c r="K106" s="57"/>
      <c r="L106" s="42"/>
      <c r="M106" s="57"/>
      <c r="N106" s="42"/>
      <c r="O106" s="57"/>
      <c r="P106" s="42"/>
      <c r="Q106" s="57"/>
      <c r="R106" s="42"/>
      <c r="S106" s="57"/>
      <c r="T106" s="42"/>
      <c r="U106" s="57"/>
    </row>
    <row r="107" spans="1:21" ht="12.7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18" customHeight="1">
      <c r="A108" s="19"/>
      <c r="B108" s="211">
        <v>43547</v>
      </c>
      <c r="C108" s="183" t="s">
        <v>81</v>
      </c>
      <c r="D108" s="184" t="s">
        <v>161</v>
      </c>
      <c r="E108" s="184"/>
      <c r="F108" s="184"/>
      <c r="G108" s="184"/>
      <c r="H108" s="184"/>
      <c r="I108" s="184"/>
      <c r="J108" s="184"/>
      <c r="K108" s="184"/>
      <c r="L108" s="184"/>
      <c r="M108" s="184"/>
      <c r="N108" s="184"/>
      <c r="O108" s="184"/>
      <c r="P108" s="21"/>
      <c r="Q108" s="21"/>
      <c r="R108" s="21"/>
      <c r="S108" s="21"/>
      <c r="T108" s="21"/>
      <c r="U108" s="6"/>
    </row>
    <row r="109" spans="1:21" ht="18" customHeight="1">
      <c r="A109" s="19"/>
      <c r="B109" s="211"/>
      <c r="C109" s="183"/>
      <c r="D109" s="174" t="s">
        <v>1</v>
      </c>
      <c r="E109" s="175" t="s">
        <v>15</v>
      </c>
      <c r="F109" s="212" t="s">
        <v>77</v>
      </c>
      <c r="G109" s="212"/>
      <c r="H109" s="175" t="s">
        <v>5</v>
      </c>
      <c r="I109" s="175"/>
      <c r="J109" s="213" t="s">
        <v>0</v>
      </c>
      <c r="K109" s="213"/>
      <c r="L109" s="212" t="s">
        <v>11</v>
      </c>
      <c r="M109" s="212"/>
      <c r="N109" s="214" t="s">
        <v>30</v>
      </c>
      <c r="O109" s="215" t="s">
        <v>3</v>
      </c>
      <c r="P109" s="21"/>
      <c r="Q109" s="6"/>
      <c r="R109" s="6"/>
      <c r="S109" s="6"/>
      <c r="T109" s="6"/>
      <c r="U109" s="6"/>
    </row>
    <row r="110" spans="1:21" ht="18" customHeight="1">
      <c r="A110" s="19"/>
      <c r="B110" s="211"/>
      <c r="C110" s="183"/>
      <c r="D110" s="174"/>
      <c r="E110" s="175"/>
      <c r="F110" s="212"/>
      <c r="G110" s="212"/>
      <c r="H110" s="175"/>
      <c r="I110" s="175"/>
      <c r="J110" s="213"/>
      <c r="K110" s="213"/>
      <c r="L110" s="212"/>
      <c r="M110" s="212"/>
      <c r="N110" s="214"/>
      <c r="O110" s="215"/>
      <c r="P110" s="119" t="s">
        <v>138</v>
      </c>
      <c r="Q110" s="6"/>
      <c r="R110" s="6"/>
      <c r="S110" s="6"/>
      <c r="T110" s="6"/>
      <c r="U110" s="6"/>
    </row>
    <row r="111" spans="1:21" ht="18" customHeight="1">
      <c r="A111" s="19"/>
      <c r="B111" s="211"/>
      <c r="C111" s="183"/>
      <c r="D111" s="156">
        <v>1</v>
      </c>
      <c r="E111" s="1" t="s">
        <v>102</v>
      </c>
      <c r="F111" s="180" t="s">
        <v>100</v>
      </c>
      <c r="G111" s="180"/>
      <c r="H111" s="180" t="s">
        <v>46</v>
      </c>
      <c r="I111" s="180"/>
      <c r="J111" s="180" t="s">
        <v>91</v>
      </c>
      <c r="K111" s="180"/>
      <c r="L111" s="180" t="s">
        <v>148</v>
      </c>
      <c r="M111" s="180"/>
      <c r="N111" s="44" t="s">
        <v>24</v>
      </c>
      <c r="O111" s="98">
        <v>6.51</v>
      </c>
      <c r="P111" s="112">
        <v>3</v>
      </c>
      <c r="Q111" s="6"/>
      <c r="R111" s="6"/>
      <c r="S111" s="6"/>
      <c r="T111" s="6"/>
      <c r="U111" s="6"/>
    </row>
    <row r="112" spans="1:21" ht="18" customHeight="1">
      <c r="A112" s="19"/>
      <c r="B112" s="211"/>
      <c r="C112" s="183"/>
      <c r="D112" s="156">
        <v>2</v>
      </c>
      <c r="E112" s="1" t="s">
        <v>123</v>
      </c>
      <c r="F112" s="180" t="s">
        <v>46</v>
      </c>
      <c r="G112" s="180"/>
      <c r="H112" s="180" t="s">
        <v>94</v>
      </c>
      <c r="I112" s="180"/>
      <c r="J112" s="180" t="s">
        <v>103</v>
      </c>
      <c r="K112" s="180"/>
      <c r="L112" s="180" t="s">
        <v>65</v>
      </c>
      <c r="M112" s="180"/>
      <c r="N112" s="44" t="s">
        <v>24</v>
      </c>
      <c r="O112" s="98">
        <v>6.5129999999999999</v>
      </c>
      <c r="P112" s="115">
        <v>2</v>
      </c>
      <c r="Q112" s="6"/>
      <c r="R112" s="6"/>
      <c r="S112" s="6"/>
      <c r="T112" s="6"/>
      <c r="U112" s="6"/>
    </row>
    <row r="113" spans="1:21" ht="18" customHeight="1">
      <c r="A113" s="19"/>
      <c r="B113" s="211"/>
      <c r="C113" s="183"/>
      <c r="D113" s="156">
        <v>3</v>
      </c>
      <c r="E113" s="1" t="s">
        <v>71</v>
      </c>
      <c r="F113" s="180" t="s">
        <v>118</v>
      </c>
      <c r="G113" s="180"/>
      <c r="H113" s="180" t="s">
        <v>100</v>
      </c>
      <c r="I113" s="180"/>
      <c r="J113" s="180" t="s">
        <v>103</v>
      </c>
      <c r="K113" s="180"/>
      <c r="L113" s="180" t="s">
        <v>163</v>
      </c>
      <c r="M113" s="180"/>
      <c r="N113" s="44" t="s">
        <v>24</v>
      </c>
      <c r="O113" s="98">
        <v>6.5720000000000001</v>
      </c>
      <c r="P113" s="117">
        <v>4</v>
      </c>
      <c r="Q113" s="6"/>
      <c r="R113" s="6"/>
      <c r="S113" s="6"/>
      <c r="T113" s="6"/>
      <c r="U113" s="6"/>
    </row>
    <row r="114" spans="1:21" ht="18" customHeight="1">
      <c r="A114" s="19"/>
      <c r="B114" s="211"/>
      <c r="C114" s="183"/>
      <c r="D114" s="156">
        <v>4</v>
      </c>
      <c r="E114" s="1" t="s">
        <v>63</v>
      </c>
      <c r="F114" s="180" t="s">
        <v>51</v>
      </c>
      <c r="G114" s="180"/>
      <c r="H114" s="180" t="s">
        <v>150</v>
      </c>
      <c r="I114" s="180"/>
      <c r="J114" s="180" t="s">
        <v>91</v>
      </c>
      <c r="K114" s="180"/>
      <c r="L114" s="180" t="s">
        <v>172</v>
      </c>
      <c r="M114" s="180"/>
      <c r="N114" s="44" t="s">
        <v>24</v>
      </c>
      <c r="O114" s="98">
        <v>6.5940000000000003</v>
      </c>
      <c r="P114" s="116">
        <v>1</v>
      </c>
      <c r="Q114" s="6"/>
      <c r="R114" s="6"/>
      <c r="S114" s="6"/>
      <c r="T114" s="6"/>
      <c r="U114" s="6"/>
    </row>
    <row r="115" spans="1:21" ht="18" customHeight="1">
      <c r="A115" s="19"/>
      <c r="B115" s="211"/>
      <c r="C115" s="183"/>
      <c r="D115" s="156">
        <v>5</v>
      </c>
      <c r="E115" s="1" t="s">
        <v>49</v>
      </c>
      <c r="F115" s="180" t="s">
        <v>150</v>
      </c>
      <c r="G115" s="180"/>
      <c r="H115" s="180" t="s">
        <v>118</v>
      </c>
      <c r="I115" s="180"/>
      <c r="J115" s="180" t="s">
        <v>91</v>
      </c>
      <c r="K115" s="180"/>
      <c r="L115" s="180" t="s">
        <v>172</v>
      </c>
      <c r="M115" s="180"/>
      <c r="N115" s="44" t="s">
        <v>24</v>
      </c>
      <c r="O115" s="98">
        <v>6.5979999999999999</v>
      </c>
      <c r="P115" s="169">
        <v>6</v>
      </c>
      <c r="Q115" s="6"/>
      <c r="R115" s="116">
        <v>1</v>
      </c>
      <c r="S115" s="6"/>
      <c r="T115" s="6"/>
      <c r="U115" s="6"/>
    </row>
    <row r="116" spans="1:21" ht="18" customHeight="1" thickBot="1">
      <c r="A116" s="19"/>
      <c r="B116" s="211"/>
      <c r="C116" s="183"/>
      <c r="D116" s="91">
        <v>6</v>
      </c>
      <c r="E116" s="92" t="s">
        <v>62</v>
      </c>
      <c r="F116" s="182" t="s">
        <v>37</v>
      </c>
      <c r="G116" s="182"/>
      <c r="H116" s="182" t="s">
        <v>90</v>
      </c>
      <c r="I116" s="182"/>
      <c r="J116" s="182" t="s">
        <v>91</v>
      </c>
      <c r="K116" s="182"/>
      <c r="L116" s="182" t="s">
        <v>169</v>
      </c>
      <c r="M116" s="182"/>
      <c r="N116" s="93" t="s">
        <v>16</v>
      </c>
      <c r="O116" s="94">
        <v>6.6740000000000004</v>
      </c>
      <c r="P116" s="126">
        <v>5</v>
      </c>
      <c r="Q116" s="6"/>
      <c r="R116" s="115">
        <v>2</v>
      </c>
      <c r="S116" s="6"/>
      <c r="T116" s="6"/>
      <c r="U116" s="6"/>
    </row>
    <row r="117" spans="1:21" ht="18" customHeight="1" thickTop="1">
      <c r="A117" s="19"/>
      <c r="B117" s="211"/>
      <c r="C117" s="183"/>
      <c r="D117" s="82">
        <v>7</v>
      </c>
      <c r="E117" s="88" t="s">
        <v>162</v>
      </c>
      <c r="F117" s="207" t="s">
        <v>127</v>
      </c>
      <c r="G117" s="207"/>
      <c r="H117" s="207" t="s">
        <v>109</v>
      </c>
      <c r="I117" s="207"/>
      <c r="J117" s="207" t="s">
        <v>98</v>
      </c>
      <c r="K117" s="207"/>
      <c r="L117" s="207" t="s">
        <v>65</v>
      </c>
      <c r="M117" s="207"/>
      <c r="N117" s="89" t="s">
        <v>96</v>
      </c>
      <c r="O117" s="97">
        <v>6.7450000000000001</v>
      </c>
      <c r="P117" s="137">
        <v>4</v>
      </c>
      <c r="Q117" s="6"/>
      <c r="R117" s="112">
        <v>3</v>
      </c>
      <c r="S117" s="6"/>
      <c r="T117" s="6"/>
      <c r="U117" s="6"/>
    </row>
    <row r="118" spans="1:21" ht="18" customHeight="1">
      <c r="A118" s="19"/>
      <c r="B118" s="211"/>
      <c r="C118" s="183"/>
      <c r="D118" s="156">
        <v>8</v>
      </c>
      <c r="E118" s="1" t="s">
        <v>56</v>
      </c>
      <c r="F118" s="180" t="s">
        <v>90</v>
      </c>
      <c r="G118" s="180"/>
      <c r="H118" s="180" t="s">
        <v>2</v>
      </c>
      <c r="I118" s="180"/>
      <c r="J118" s="180" t="s">
        <v>134</v>
      </c>
      <c r="K118" s="180"/>
      <c r="L118" s="180" t="s">
        <v>166</v>
      </c>
      <c r="M118" s="180"/>
      <c r="N118" s="44" t="s">
        <v>96</v>
      </c>
      <c r="O118" s="86">
        <v>6.76</v>
      </c>
      <c r="P118" s="112">
        <v>3</v>
      </c>
      <c r="Q118" s="6"/>
      <c r="R118" s="117">
        <v>4</v>
      </c>
      <c r="S118" s="6"/>
      <c r="T118" s="6"/>
      <c r="U118" s="6"/>
    </row>
    <row r="119" spans="1:21" ht="18" customHeight="1">
      <c r="A119" s="19"/>
      <c r="B119" s="211"/>
      <c r="C119" s="183"/>
      <c r="D119" s="156">
        <v>9</v>
      </c>
      <c r="E119" s="1" t="s">
        <v>149</v>
      </c>
      <c r="F119" s="210" t="s">
        <v>170</v>
      </c>
      <c r="G119" s="210"/>
      <c r="H119" s="180" t="s">
        <v>86</v>
      </c>
      <c r="I119" s="180"/>
      <c r="J119" s="180" t="s">
        <v>134</v>
      </c>
      <c r="K119" s="180"/>
      <c r="L119" s="180" t="s">
        <v>104</v>
      </c>
      <c r="M119" s="180"/>
      <c r="N119" s="44" t="s">
        <v>96</v>
      </c>
      <c r="O119" s="86">
        <v>6.766</v>
      </c>
      <c r="P119" s="170">
        <v>7</v>
      </c>
      <c r="Q119" s="6"/>
      <c r="R119" s="118">
        <v>5</v>
      </c>
      <c r="S119" s="6"/>
      <c r="T119" s="6"/>
      <c r="U119" s="6"/>
    </row>
    <row r="120" spans="1:21" ht="18" customHeight="1">
      <c r="A120" s="19"/>
      <c r="B120" s="211"/>
      <c r="C120" s="183"/>
      <c r="D120" s="156">
        <v>10</v>
      </c>
      <c r="E120" s="1" t="s">
        <v>110</v>
      </c>
      <c r="F120" s="180" t="s">
        <v>109</v>
      </c>
      <c r="G120" s="180"/>
      <c r="H120" s="180" t="s">
        <v>174</v>
      </c>
      <c r="I120" s="180"/>
      <c r="J120" s="180" t="s">
        <v>98</v>
      </c>
      <c r="K120" s="180"/>
      <c r="L120" s="180" t="s">
        <v>65</v>
      </c>
      <c r="M120" s="180"/>
      <c r="N120" s="44" t="s">
        <v>96</v>
      </c>
      <c r="O120" s="87">
        <v>6.83</v>
      </c>
      <c r="P120" s="169">
        <v>6</v>
      </c>
      <c r="Q120" s="6"/>
      <c r="R120" s="169">
        <v>6</v>
      </c>
      <c r="S120" s="6"/>
      <c r="T120" s="6"/>
      <c r="U120" s="6"/>
    </row>
    <row r="121" spans="1:21" ht="18" customHeight="1">
      <c r="A121" s="19"/>
      <c r="B121" s="211"/>
      <c r="C121" s="183"/>
      <c r="D121" s="156">
        <v>11</v>
      </c>
      <c r="E121" s="1" t="s">
        <v>173</v>
      </c>
      <c r="F121" s="180" t="s">
        <v>174</v>
      </c>
      <c r="G121" s="180"/>
      <c r="H121" s="210" t="s">
        <v>170</v>
      </c>
      <c r="I121" s="210"/>
      <c r="J121" s="180" t="s">
        <v>176</v>
      </c>
      <c r="K121" s="180"/>
      <c r="L121" s="180" t="s">
        <v>65</v>
      </c>
      <c r="M121" s="180"/>
      <c r="N121" s="44" t="s">
        <v>96</v>
      </c>
      <c r="O121" s="87">
        <v>6.851</v>
      </c>
      <c r="P121" s="118">
        <v>5</v>
      </c>
      <c r="Q121" s="6"/>
      <c r="R121" s="170">
        <v>7</v>
      </c>
      <c r="S121" s="6"/>
      <c r="T121" s="6"/>
      <c r="U121" s="6"/>
    </row>
    <row r="122" spans="1:21" ht="18" customHeight="1">
      <c r="A122" s="19"/>
      <c r="B122" s="211"/>
      <c r="C122" s="183"/>
      <c r="D122" s="156">
        <v>12</v>
      </c>
      <c r="E122" s="1" t="s">
        <v>57</v>
      </c>
      <c r="F122" s="180" t="s">
        <v>2</v>
      </c>
      <c r="G122" s="180"/>
      <c r="H122" s="180" t="s">
        <v>37</v>
      </c>
      <c r="I122" s="180"/>
      <c r="J122" s="180" t="s">
        <v>91</v>
      </c>
      <c r="K122" s="180"/>
      <c r="L122" s="180" t="s">
        <v>65</v>
      </c>
      <c r="M122" s="180"/>
      <c r="N122" s="44" t="s">
        <v>16</v>
      </c>
      <c r="O122" s="87">
        <v>6.8730000000000002</v>
      </c>
      <c r="P122" s="116">
        <v>1</v>
      </c>
      <c r="Q122" s="6"/>
      <c r="R122" s="6"/>
      <c r="S122" s="6"/>
      <c r="T122" s="6"/>
      <c r="U122" s="6"/>
    </row>
    <row r="123" spans="1:21" ht="18" customHeight="1">
      <c r="A123" s="19"/>
      <c r="B123" s="211"/>
      <c r="C123" s="183"/>
      <c r="D123" s="156">
        <v>13</v>
      </c>
      <c r="E123" s="1" t="s">
        <v>168</v>
      </c>
      <c r="F123" s="180" t="s">
        <v>95</v>
      </c>
      <c r="G123" s="180"/>
      <c r="H123" s="180" t="s">
        <v>127</v>
      </c>
      <c r="I123" s="180"/>
      <c r="J123" s="180" t="s">
        <v>98</v>
      </c>
      <c r="K123" s="180"/>
      <c r="L123" s="180" t="s">
        <v>65</v>
      </c>
      <c r="M123" s="180"/>
      <c r="N123" s="44" t="s">
        <v>96</v>
      </c>
      <c r="O123" s="87">
        <v>6.9409999999999998</v>
      </c>
      <c r="P123" s="115">
        <v>2</v>
      </c>
      <c r="Q123" s="6"/>
      <c r="R123" s="6"/>
      <c r="S123" s="6"/>
      <c r="T123" s="6"/>
      <c r="U123" s="6"/>
    </row>
    <row r="124" spans="1:21" ht="18" customHeight="1">
      <c r="A124" s="19"/>
      <c r="B124" s="211"/>
      <c r="C124" s="183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8" customHeight="1">
      <c r="A125" s="19"/>
      <c r="B125" s="211"/>
      <c r="C125" s="183"/>
      <c r="D125" s="184" t="s">
        <v>23</v>
      </c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73" t="s">
        <v>132</v>
      </c>
      <c r="U125" s="19"/>
    </row>
    <row r="126" spans="1:21" ht="18" customHeight="1">
      <c r="A126" s="19"/>
      <c r="B126" s="211"/>
      <c r="C126" s="183"/>
      <c r="D126" s="174" t="s">
        <v>1</v>
      </c>
      <c r="E126" s="175" t="s">
        <v>15</v>
      </c>
      <c r="F126" s="208" t="s">
        <v>52</v>
      </c>
      <c r="G126" s="177" t="s">
        <v>20</v>
      </c>
      <c r="H126" s="178" t="s">
        <v>17</v>
      </c>
      <c r="I126" s="178"/>
      <c r="J126" s="178"/>
      <c r="K126" s="178"/>
      <c r="L126" s="178"/>
      <c r="M126" s="178"/>
      <c r="N126" s="178" t="s">
        <v>18</v>
      </c>
      <c r="O126" s="178"/>
      <c r="P126" s="178"/>
      <c r="Q126" s="178"/>
      <c r="R126" s="178"/>
      <c r="S126" s="178"/>
      <c r="T126" s="173"/>
      <c r="U126" s="19"/>
    </row>
    <row r="127" spans="1:21" ht="18" customHeight="1">
      <c r="A127" s="19"/>
      <c r="B127" s="211"/>
      <c r="C127" s="183"/>
      <c r="D127" s="174"/>
      <c r="E127" s="175"/>
      <c r="F127" s="209"/>
      <c r="G127" s="177"/>
      <c r="H127" s="43" t="s">
        <v>19</v>
      </c>
      <c r="I127" s="28">
        <v>1</v>
      </c>
      <c r="J127" s="25">
        <v>2</v>
      </c>
      <c r="K127" s="26">
        <v>3</v>
      </c>
      <c r="L127" s="27">
        <v>4</v>
      </c>
      <c r="M127" s="33">
        <v>5</v>
      </c>
      <c r="N127" s="43" t="s">
        <v>19</v>
      </c>
      <c r="O127" s="28">
        <v>1</v>
      </c>
      <c r="P127" s="25">
        <v>2</v>
      </c>
      <c r="Q127" s="26">
        <v>3</v>
      </c>
      <c r="R127" s="27">
        <v>4</v>
      </c>
      <c r="S127" s="33">
        <v>5</v>
      </c>
      <c r="T127" s="173"/>
      <c r="U127" s="19"/>
    </row>
    <row r="128" spans="1:21" ht="18" customHeight="1">
      <c r="A128" s="19"/>
      <c r="B128" s="211"/>
      <c r="C128" s="183"/>
      <c r="D128" s="152">
        <v>1</v>
      </c>
      <c r="E128" s="1" t="s">
        <v>71</v>
      </c>
      <c r="F128" s="46">
        <v>20</v>
      </c>
      <c r="G128" s="123">
        <f t="shared" ref="G128:G140" si="4">H128+N128-T128</f>
        <v>530.99</v>
      </c>
      <c r="H128" s="139">
        <f t="shared" ref="H128:H140" si="5">SUM(I128:M128)</f>
        <v>265.86</v>
      </c>
      <c r="I128" s="61">
        <v>53</v>
      </c>
      <c r="J128" s="100">
        <v>55</v>
      </c>
      <c r="K128" s="60">
        <v>54</v>
      </c>
      <c r="L128" s="62">
        <v>52</v>
      </c>
      <c r="M128" s="62">
        <v>51.86</v>
      </c>
      <c r="N128" s="139">
        <f t="shared" ref="N128:N140" si="6">SUM(O128:S128)</f>
        <v>265.73</v>
      </c>
      <c r="O128" s="60">
        <v>54</v>
      </c>
      <c r="P128" s="60">
        <v>54</v>
      </c>
      <c r="Q128" s="61">
        <v>53</v>
      </c>
      <c r="R128" s="62">
        <v>52</v>
      </c>
      <c r="S128" s="61">
        <v>52.73</v>
      </c>
      <c r="T128" s="158">
        <v>0.6</v>
      </c>
      <c r="U128" s="19"/>
    </row>
    <row r="129" spans="1:21" ht="18" customHeight="1">
      <c r="A129" s="19"/>
      <c r="B129" s="211"/>
      <c r="C129" s="183"/>
      <c r="D129" s="152">
        <v>2</v>
      </c>
      <c r="E129" s="1" t="s">
        <v>102</v>
      </c>
      <c r="F129" s="46">
        <v>18</v>
      </c>
      <c r="G129" s="123">
        <f t="shared" si="4"/>
        <v>530.51</v>
      </c>
      <c r="H129" s="95">
        <f t="shared" si="5"/>
        <v>266.12</v>
      </c>
      <c r="I129" s="60">
        <v>54.12</v>
      </c>
      <c r="J129" s="60">
        <v>54</v>
      </c>
      <c r="K129" s="61">
        <v>53</v>
      </c>
      <c r="L129" s="61">
        <v>53</v>
      </c>
      <c r="M129" s="62">
        <v>52</v>
      </c>
      <c r="N129" s="101">
        <f t="shared" si="6"/>
        <v>265.28999999999996</v>
      </c>
      <c r="O129" s="60">
        <v>54.29</v>
      </c>
      <c r="P129" s="60">
        <v>54</v>
      </c>
      <c r="Q129" s="61">
        <v>53</v>
      </c>
      <c r="R129" s="61">
        <v>53</v>
      </c>
      <c r="S129" s="63">
        <v>51</v>
      </c>
      <c r="T129" s="158">
        <v>0.9</v>
      </c>
      <c r="U129" s="19"/>
    </row>
    <row r="130" spans="1:21" ht="18" customHeight="1">
      <c r="A130" s="19"/>
      <c r="B130" s="211"/>
      <c r="C130" s="183"/>
      <c r="D130" s="152">
        <v>3</v>
      </c>
      <c r="E130" s="1" t="s">
        <v>123</v>
      </c>
      <c r="F130" s="46">
        <v>16</v>
      </c>
      <c r="G130" s="123">
        <f t="shared" si="4"/>
        <v>526.16999999999996</v>
      </c>
      <c r="H130" s="101">
        <f t="shared" si="5"/>
        <v>264.32</v>
      </c>
      <c r="I130" s="61">
        <v>53</v>
      </c>
      <c r="J130" s="61">
        <v>53</v>
      </c>
      <c r="K130" s="60">
        <v>54</v>
      </c>
      <c r="L130" s="61">
        <v>53.32</v>
      </c>
      <c r="M130" s="63">
        <v>51</v>
      </c>
      <c r="N130" s="59">
        <f t="shared" si="6"/>
        <v>262.75</v>
      </c>
      <c r="O130" s="62">
        <v>52</v>
      </c>
      <c r="P130" s="61">
        <v>53</v>
      </c>
      <c r="Q130" s="60">
        <v>54</v>
      </c>
      <c r="R130" s="60">
        <v>53.75</v>
      </c>
      <c r="S130" s="56">
        <v>50</v>
      </c>
      <c r="T130" s="158">
        <v>0.9</v>
      </c>
      <c r="U130" s="19"/>
    </row>
    <row r="131" spans="1:21" ht="18" customHeight="1">
      <c r="A131" s="19"/>
      <c r="B131" s="211"/>
      <c r="C131" s="183"/>
      <c r="D131" s="152">
        <v>4</v>
      </c>
      <c r="E131" s="1" t="s">
        <v>63</v>
      </c>
      <c r="F131" s="46">
        <v>15</v>
      </c>
      <c r="G131" s="123">
        <f t="shared" si="4"/>
        <v>523.84</v>
      </c>
      <c r="H131" s="59">
        <f t="shared" si="5"/>
        <v>258.62</v>
      </c>
      <c r="I131" s="62">
        <v>52</v>
      </c>
      <c r="J131" s="61">
        <v>52.62</v>
      </c>
      <c r="K131" s="61">
        <v>53</v>
      </c>
      <c r="L131" s="62">
        <v>52</v>
      </c>
      <c r="M131" s="56">
        <v>49</v>
      </c>
      <c r="N131" s="95">
        <f t="shared" si="6"/>
        <v>267.02</v>
      </c>
      <c r="O131" s="61">
        <v>53</v>
      </c>
      <c r="P131" s="100">
        <v>55.02</v>
      </c>
      <c r="Q131" s="100">
        <v>55</v>
      </c>
      <c r="R131" s="61">
        <v>53</v>
      </c>
      <c r="S131" s="63">
        <v>51</v>
      </c>
      <c r="T131" s="158">
        <v>1.8</v>
      </c>
      <c r="U131" s="19"/>
    </row>
    <row r="132" spans="1:21" ht="18" customHeight="1">
      <c r="A132" s="19"/>
      <c r="B132" s="211"/>
      <c r="C132" s="183"/>
      <c r="D132" s="152">
        <v>5</v>
      </c>
      <c r="E132" s="1" t="s">
        <v>49</v>
      </c>
      <c r="F132" s="46">
        <v>14</v>
      </c>
      <c r="G132" s="123">
        <f t="shared" si="4"/>
        <v>519.99</v>
      </c>
      <c r="H132" s="59">
        <f t="shared" si="5"/>
        <v>262.27</v>
      </c>
      <c r="I132" s="61">
        <v>53</v>
      </c>
      <c r="J132" s="61">
        <v>53</v>
      </c>
      <c r="K132" s="61">
        <v>53</v>
      </c>
      <c r="L132" s="62">
        <v>52</v>
      </c>
      <c r="M132" s="63">
        <v>51.27</v>
      </c>
      <c r="N132" s="59">
        <f t="shared" si="6"/>
        <v>259.52</v>
      </c>
      <c r="O132" s="63">
        <v>51</v>
      </c>
      <c r="P132" s="62">
        <v>52</v>
      </c>
      <c r="Q132" s="60">
        <v>54</v>
      </c>
      <c r="R132" s="62">
        <v>52</v>
      </c>
      <c r="S132" s="63">
        <v>50.52</v>
      </c>
      <c r="T132" s="158">
        <v>1.8</v>
      </c>
      <c r="U132" s="19"/>
    </row>
    <row r="133" spans="1:21" ht="18" customHeight="1">
      <c r="A133" s="19"/>
      <c r="B133" s="211"/>
      <c r="C133" s="183"/>
      <c r="D133" s="152">
        <v>6</v>
      </c>
      <c r="E133" s="1" t="s">
        <v>62</v>
      </c>
      <c r="F133" s="46">
        <v>13</v>
      </c>
      <c r="G133" s="123">
        <f t="shared" si="4"/>
        <v>513.08000000000004</v>
      </c>
      <c r="H133" s="59">
        <f t="shared" si="5"/>
        <v>256.78999999999996</v>
      </c>
      <c r="I133" s="63">
        <v>51</v>
      </c>
      <c r="J133" s="62">
        <v>52</v>
      </c>
      <c r="K133" s="61">
        <v>52.79</v>
      </c>
      <c r="L133" s="63">
        <v>51</v>
      </c>
      <c r="M133" s="56">
        <v>50</v>
      </c>
      <c r="N133" s="59">
        <f t="shared" si="6"/>
        <v>257.19</v>
      </c>
      <c r="O133" s="63">
        <v>51</v>
      </c>
      <c r="P133" s="61">
        <v>53</v>
      </c>
      <c r="Q133" s="61">
        <v>53.19</v>
      </c>
      <c r="R133" s="63">
        <v>51</v>
      </c>
      <c r="S133" s="56">
        <v>49</v>
      </c>
      <c r="T133" s="158">
        <v>0.9</v>
      </c>
      <c r="U133" s="19"/>
    </row>
    <row r="134" spans="1:21" ht="18" customHeight="1">
      <c r="A134" s="19"/>
      <c r="B134" s="211"/>
      <c r="C134" s="183"/>
      <c r="D134" s="152">
        <v>7</v>
      </c>
      <c r="E134" s="88" t="s">
        <v>56</v>
      </c>
      <c r="F134" s="46">
        <v>12</v>
      </c>
      <c r="G134" s="123">
        <f t="shared" si="4"/>
        <v>505.09000000000003</v>
      </c>
      <c r="H134" s="59">
        <f t="shared" si="5"/>
        <v>252.15</v>
      </c>
      <c r="I134" s="63">
        <v>51.15</v>
      </c>
      <c r="J134" s="62">
        <v>52</v>
      </c>
      <c r="K134" s="63">
        <v>51</v>
      </c>
      <c r="L134" s="56">
        <v>50</v>
      </c>
      <c r="M134" s="56">
        <v>48</v>
      </c>
      <c r="N134" s="59">
        <f t="shared" si="6"/>
        <v>253.84</v>
      </c>
      <c r="O134" s="62">
        <v>51.84</v>
      </c>
      <c r="P134" s="63">
        <v>51</v>
      </c>
      <c r="Q134" s="62">
        <v>52</v>
      </c>
      <c r="R134" s="63">
        <v>51</v>
      </c>
      <c r="S134" s="56">
        <v>48</v>
      </c>
      <c r="T134" s="158">
        <v>0.9</v>
      </c>
      <c r="U134" s="19"/>
    </row>
    <row r="135" spans="1:21" ht="18" customHeight="1">
      <c r="A135" s="19"/>
      <c r="B135" s="211"/>
      <c r="C135" s="183"/>
      <c r="D135" s="152">
        <v>8</v>
      </c>
      <c r="E135" s="1" t="s">
        <v>168</v>
      </c>
      <c r="F135" s="46">
        <v>11</v>
      </c>
      <c r="G135" s="124">
        <f t="shared" si="4"/>
        <v>499.56999999999994</v>
      </c>
      <c r="H135" s="59">
        <f t="shared" si="5"/>
        <v>252.16</v>
      </c>
      <c r="I135" s="56">
        <v>49</v>
      </c>
      <c r="J135" s="63">
        <v>51</v>
      </c>
      <c r="K135" s="62">
        <v>52</v>
      </c>
      <c r="L135" s="56">
        <v>50.16</v>
      </c>
      <c r="M135" s="56">
        <v>50</v>
      </c>
      <c r="N135" s="32">
        <f t="shared" si="6"/>
        <v>249.51</v>
      </c>
      <c r="O135" s="56">
        <v>49</v>
      </c>
      <c r="P135" s="56">
        <v>50</v>
      </c>
      <c r="Q135" s="62">
        <v>52</v>
      </c>
      <c r="R135" s="63">
        <v>50.51</v>
      </c>
      <c r="S135" s="56">
        <v>48</v>
      </c>
      <c r="T135" s="158">
        <v>2.1</v>
      </c>
      <c r="U135" s="19"/>
    </row>
    <row r="136" spans="1:21" ht="18" customHeight="1">
      <c r="A136" s="19"/>
      <c r="B136" s="211"/>
      <c r="C136" s="183"/>
      <c r="D136" s="152">
        <v>9</v>
      </c>
      <c r="E136" s="1" t="s">
        <v>149</v>
      </c>
      <c r="F136" s="46">
        <v>10</v>
      </c>
      <c r="G136" s="124">
        <f t="shared" si="4"/>
        <v>499.42</v>
      </c>
      <c r="H136" s="59">
        <f t="shared" si="5"/>
        <v>251.27</v>
      </c>
      <c r="I136" s="56">
        <v>50</v>
      </c>
      <c r="J136" s="56">
        <v>50</v>
      </c>
      <c r="K136" s="62">
        <v>52</v>
      </c>
      <c r="L136" s="56">
        <v>50</v>
      </c>
      <c r="M136" s="56">
        <v>49.27</v>
      </c>
      <c r="N136" s="59">
        <f t="shared" si="6"/>
        <v>254.15</v>
      </c>
      <c r="O136" s="56">
        <v>50</v>
      </c>
      <c r="P136" s="62">
        <v>52</v>
      </c>
      <c r="Q136" s="62">
        <v>52</v>
      </c>
      <c r="R136" s="56">
        <v>50</v>
      </c>
      <c r="S136" s="56">
        <v>50.15</v>
      </c>
      <c r="T136" s="130">
        <v>6</v>
      </c>
      <c r="U136" s="19"/>
    </row>
    <row r="137" spans="1:21" ht="18" customHeight="1">
      <c r="A137" s="19"/>
      <c r="B137" s="211"/>
      <c r="C137" s="183"/>
      <c r="D137" s="152">
        <v>10</v>
      </c>
      <c r="E137" s="1" t="s">
        <v>173</v>
      </c>
      <c r="F137" s="46">
        <v>9</v>
      </c>
      <c r="G137" s="124">
        <f t="shared" si="4"/>
        <v>492.65999999999997</v>
      </c>
      <c r="H137" s="59">
        <f t="shared" si="5"/>
        <v>251.91</v>
      </c>
      <c r="I137" s="56">
        <v>50</v>
      </c>
      <c r="J137" s="63">
        <v>51</v>
      </c>
      <c r="K137" s="62">
        <v>51.91</v>
      </c>
      <c r="L137" s="63">
        <v>51</v>
      </c>
      <c r="M137" s="56">
        <v>48</v>
      </c>
      <c r="N137" s="32">
        <f t="shared" si="6"/>
        <v>245.85</v>
      </c>
      <c r="O137" s="56">
        <v>49</v>
      </c>
      <c r="P137" s="56">
        <v>50</v>
      </c>
      <c r="Q137" s="63">
        <v>50.85</v>
      </c>
      <c r="R137" s="56">
        <v>48</v>
      </c>
      <c r="S137" s="56">
        <v>48</v>
      </c>
      <c r="T137" s="130">
        <v>5.0999999999999996</v>
      </c>
      <c r="U137" s="19"/>
    </row>
    <row r="138" spans="1:21" ht="18" customHeight="1">
      <c r="A138" s="19"/>
      <c r="B138" s="211"/>
      <c r="C138" s="183"/>
      <c r="D138" s="152">
        <v>11</v>
      </c>
      <c r="E138" s="1" t="s">
        <v>162</v>
      </c>
      <c r="F138" s="46">
        <v>8</v>
      </c>
      <c r="G138" s="124">
        <f t="shared" si="4"/>
        <v>490.56</v>
      </c>
      <c r="H138" s="59">
        <f t="shared" si="5"/>
        <v>250.13</v>
      </c>
      <c r="I138" s="56">
        <v>50</v>
      </c>
      <c r="J138" s="63">
        <v>51</v>
      </c>
      <c r="K138" s="56">
        <v>50</v>
      </c>
      <c r="L138" s="56">
        <v>50</v>
      </c>
      <c r="M138" s="56">
        <v>49.13</v>
      </c>
      <c r="N138" s="32">
        <f t="shared" si="6"/>
        <v>246.13</v>
      </c>
      <c r="O138" s="56">
        <v>49</v>
      </c>
      <c r="P138" s="56">
        <v>50</v>
      </c>
      <c r="Q138" s="63">
        <v>51</v>
      </c>
      <c r="R138" s="56">
        <v>49</v>
      </c>
      <c r="S138" s="56">
        <v>47.13</v>
      </c>
      <c r="T138" s="130">
        <v>5.7</v>
      </c>
      <c r="U138" s="19"/>
    </row>
    <row r="139" spans="1:21" ht="18" customHeight="1">
      <c r="A139" s="19"/>
      <c r="B139" s="211"/>
      <c r="C139" s="183"/>
      <c r="D139" s="152">
        <v>12</v>
      </c>
      <c r="E139" s="1" t="s">
        <v>57</v>
      </c>
      <c r="F139" s="46">
        <v>7</v>
      </c>
      <c r="G139" s="124">
        <f t="shared" si="4"/>
        <v>488.95000000000005</v>
      </c>
      <c r="H139" s="32">
        <f t="shared" si="5"/>
        <v>245.43</v>
      </c>
      <c r="I139" s="56">
        <v>45</v>
      </c>
      <c r="J139" s="56">
        <v>50.43</v>
      </c>
      <c r="K139" s="63">
        <v>51</v>
      </c>
      <c r="L139" s="56">
        <v>50</v>
      </c>
      <c r="M139" s="56">
        <v>49</v>
      </c>
      <c r="N139" s="32">
        <f t="shared" si="6"/>
        <v>244.42000000000002</v>
      </c>
      <c r="O139" s="56">
        <v>48</v>
      </c>
      <c r="P139" s="56">
        <v>50.42</v>
      </c>
      <c r="Q139" s="56">
        <v>48</v>
      </c>
      <c r="R139" s="56">
        <v>50</v>
      </c>
      <c r="S139" s="56">
        <v>48</v>
      </c>
      <c r="T139" s="158">
        <v>0.9</v>
      </c>
      <c r="U139" s="19"/>
    </row>
    <row r="140" spans="1:21" ht="18" customHeight="1">
      <c r="A140" s="19"/>
      <c r="B140" s="211"/>
      <c r="C140" s="183"/>
      <c r="D140" s="152">
        <v>13</v>
      </c>
      <c r="E140" s="1" t="s">
        <v>110</v>
      </c>
      <c r="F140" s="46">
        <v>6</v>
      </c>
      <c r="G140" s="124">
        <f t="shared" si="4"/>
        <v>486</v>
      </c>
      <c r="H140" s="32">
        <f t="shared" si="5"/>
        <v>239.64</v>
      </c>
      <c r="I140" s="56">
        <v>48</v>
      </c>
      <c r="J140" s="56">
        <v>50</v>
      </c>
      <c r="K140" s="56">
        <v>48</v>
      </c>
      <c r="L140" s="56">
        <v>47</v>
      </c>
      <c r="M140" s="56">
        <v>46.64</v>
      </c>
      <c r="N140" s="32">
        <f t="shared" si="6"/>
        <v>253.26</v>
      </c>
      <c r="O140" s="63">
        <v>51</v>
      </c>
      <c r="P140" s="62">
        <v>52</v>
      </c>
      <c r="Q140" s="61">
        <v>53</v>
      </c>
      <c r="R140" s="56">
        <v>48</v>
      </c>
      <c r="S140" s="56">
        <v>49.26</v>
      </c>
      <c r="T140" s="130">
        <v>6.9</v>
      </c>
      <c r="U140" s="19"/>
    </row>
    <row r="141" spans="1:21" ht="18" customHeight="1">
      <c r="A141" s="19"/>
      <c r="B141" s="21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18" customHeight="1">
      <c r="A142" s="19"/>
      <c r="B142" s="211"/>
      <c r="C142" s="42"/>
      <c r="D142" s="57"/>
      <c r="E142" s="42"/>
      <c r="F142" s="57"/>
      <c r="G142" s="42"/>
      <c r="H142" s="57"/>
      <c r="I142" s="42"/>
      <c r="J142" s="57"/>
      <c r="K142" s="42"/>
      <c r="L142" s="57"/>
      <c r="M142" s="42"/>
      <c r="N142" s="57"/>
      <c r="O142" s="42"/>
      <c r="P142" s="57"/>
      <c r="Q142" s="42"/>
      <c r="R142" s="57"/>
      <c r="S142" s="42"/>
      <c r="T142" s="57"/>
      <c r="U142" s="19"/>
    </row>
    <row r="143" spans="1:21" ht="18" customHeight="1">
      <c r="A143" s="19"/>
      <c r="B143" s="21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18" customHeight="1">
      <c r="A144" s="19"/>
      <c r="B144" s="211"/>
      <c r="C144" s="183" t="s">
        <v>80</v>
      </c>
      <c r="D144" s="184" t="s">
        <v>131</v>
      </c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19"/>
      <c r="Q144" s="21"/>
      <c r="R144" s="21"/>
      <c r="S144" s="21"/>
      <c r="T144" s="21"/>
      <c r="U144" s="19"/>
    </row>
    <row r="145" spans="1:21" ht="18" customHeight="1">
      <c r="A145" s="19"/>
      <c r="B145" s="211"/>
      <c r="C145" s="183"/>
      <c r="D145" s="174" t="s">
        <v>1</v>
      </c>
      <c r="E145" s="185" t="s">
        <v>15</v>
      </c>
      <c r="F145" s="187" t="s">
        <v>112</v>
      </c>
      <c r="G145" s="188"/>
      <c r="H145" s="187" t="s">
        <v>5</v>
      </c>
      <c r="I145" s="188"/>
      <c r="J145" s="191" t="s">
        <v>0</v>
      </c>
      <c r="K145" s="192"/>
      <c r="L145" s="195" t="s">
        <v>11</v>
      </c>
      <c r="M145" s="196"/>
      <c r="N145" s="199" t="s">
        <v>30</v>
      </c>
      <c r="O145" s="201" t="s">
        <v>3</v>
      </c>
      <c r="P145" s="19"/>
      <c r="Q145" s="21"/>
      <c r="R145" s="179" t="s">
        <v>167</v>
      </c>
      <c r="S145" s="179"/>
      <c r="T145" s="179"/>
      <c r="U145" s="19"/>
    </row>
    <row r="146" spans="1:21" ht="18" customHeight="1">
      <c r="A146" s="19"/>
      <c r="B146" s="211"/>
      <c r="C146" s="183"/>
      <c r="D146" s="174"/>
      <c r="E146" s="186"/>
      <c r="F146" s="189"/>
      <c r="G146" s="190"/>
      <c r="H146" s="189"/>
      <c r="I146" s="190"/>
      <c r="J146" s="193"/>
      <c r="K146" s="194"/>
      <c r="L146" s="197"/>
      <c r="M146" s="198"/>
      <c r="N146" s="200"/>
      <c r="O146" s="202"/>
      <c r="P146" s="119" t="s">
        <v>138</v>
      </c>
      <c r="Q146" s="21"/>
      <c r="R146" s="179"/>
      <c r="S146" s="179"/>
      <c r="T146" s="179"/>
      <c r="U146" s="19"/>
    </row>
    <row r="147" spans="1:21" ht="18" customHeight="1">
      <c r="A147" s="19"/>
      <c r="B147" s="211"/>
      <c r="C147" s="183"/>
      <c r="D147" s="152">
        <v>1</v>
      </c>
      <c r="E147" s="1" t="s">
        <v>63</v>
      </c>
      <c r="F147" s="180" t="s">
        <v>150</v>
      </c>
      <c r="G147" s="180"/>
      <c r="H147" s="210" t="s">
        <v>39</v>
      </c>
      <c r="I147" s="210"/>
      <c r="J147" s="180" t="s">
        <v>98</v>
      </c>
      <c r="K147" s="180"/>
      <c r="L147" s="180" t="s">
        <v>99</v>
      </c>
      <c r="M147" s="180"/>
      <c r="N147" s="154" t="s">
        <v>24</v>
      </c>
      <c r="O147" s="98">
        <v>6.5679999999999996</v>
      </c>
      <c r="P147" s="112">
        <v>3</v>
      </c>
      <c r="Q147" s="21"/>
      <c r="R147" s="179"/>
      <c r="S147" s="179"/>
      <c r="T147" s="179"/>
      <c r="U147" s="19"/>
    </row>
    <row r="148" spans="1:21" ht="18" customHeight="1">
      <c r="A148" s="19"/>
      <c r="B148" s="211"/>
      <c r="C148" s="183"/>
      <c r="D148" s="152">
        <v>2</v>
      </c>
      <c r="E148" s="1" t="s">
        <v>71</v>
      </c>
      <c r="F148" s="180" t="s">
        <v>100</v>
      </c>
      <c r="G148" s="180"/>
      <c r="H148" s="180" t="s">
        <v>118</v>
      </c>
      <c r="I148" s="180"/>
      <c r="J148" s="180" t="s">
        <v>103</v>
      </c>
      <c r="K148" s="180"/>
      <c r="L148" s="180" t="s">
        <v>163</v>
      </c>
      <c r="M148" s="180"/>
      <c r="N148" s="154" t="s">
        <v>24</v>
      </c>
      <c r="O148" s="98">
        <v>6.59</v>
      </c>
      <c r="P148" s="115">
        <v>2</v>
      </c>
      <c r="Q148" s="21"/>
      <c r="R148" s="179"/>
      <c r="S148" s="179"/>
      <c r="T148" s="179"/>
      <c r="U148" s="19"/>
    </row>
    <row r="149" spans="1:21" ht="18" customHeight="1">
      <c r="A149" s="19"/>
      <c r="B149" s="211"/>
      <c r="C149" s="183"/>
      <c r="D149" s="152">
        <v>3</v>
      </c>
      <c r="E149" s="1" t="s">
        <v>102</v>
      </c>
      <c r="F149" s="180" t="s">
        <v>46</v>
      </c>
      <c r="G149" s="180"/>
      <c r="H149" s="180" t="s">
        <v>100</v>
      </c>
      <c r="I149" s="180"/>
      <c r="J149" s="180" t="s">
        <v>91</v>
      </c>
      <c r="K149" s="180"/>
      <c r="L149" s="180" t="s">
        <v>148</v>
      </c>
      <c r="M149" s="180"/>
      <c r="N149" s="154" t="s">
        <v>24</v>
      </c>
      <c r="O149" s="86">
        <v>6.6109999999999998</v>
      </c>
      <c r="P149" s="117">
        <v>4</v>
      </c>
      <c r="Q149" s="21"/>
      <c r="R149" s="179"/>
      <c r="S149" s="179"/>
      <c r="T149" s="179"/>
      <c r="U149" s="19"/>
    </row>
    <row r="150" spans="1:21" ht="18" customHeight="1">
      <c r="A150" s="19"/>
      <c r="B150" s="211"/>
      <c r="C150" s="183"/>
      <c r="D150" s="156">
        <v>4</v>
      </c>
      <c r="E150" s="1" t="s">
        <v>85</v>
      </c>
      <c r="F150" s="203" t="s">
        <v>51</v>
      </c>
      <c r="G150" s="204"/>
      <c r="H150" s="205" t="s">
        <v>125</v>
      </c>
      <c r="I150" s="206"/>
      <c r="J150" s="203" t="s">
        <v>91</v>
      </c>
      <c r="K150" s="204"/>
      <c r="L150" s="203" t="s">
        <v>172</v>
      </c>
      <c r="M150" s="204"/>
      <c r="N150" s="154" t="s">
        <v>16</v>
      </c>
      <c r="O150" s="86">
        <v>6.6150000000000002</v>
      </c>
      <c r="P150" s="116">
        <v>1</v>
      </c>
      <c r="Q150" s="21"/>
      <c r="R150" s="179"/>
      <c r="S150" s="179"/>
      <c r="T150" s="179"/>
      <c r="U150" s="19"/>
    </row>
    <row r="151" spans="1:21" ht="18" customHeight="1" thickBot="1">
      <c r="A151" s="19"/>
      <c r="B151" s="211"/>
      <c r="C151" s="183"/>
      <c r="D151" s="91">
        <v>5</v>
      </c>
      <c r="E151" s="92" t="s">
        <v>62</v>
      </c>
      <c r="F151" s="182" t="s">
        <v>90</v>
      </c>
      <c r="G151" s="182"/>
      <c r="H151" s="182" t="s">
        <v>37</v>
      </c>
      <c r="I151" s="182"/>
      <c r="J151" s="182" t="s">
        <v>91</v>
      </c>
      <c r="K151" s="182"/>
      <c r="L151" s="182" t="s">
        <v>169</v>
      </c>
      <c r="M151" s="182"/>
      <c r="N151" s="168" t="s">
        <v>16</v>
      </c>
      <c r="O151" s="94">
        <v>6.6619999999999999</v>
      </c>
      <c r="P151" s="118">
        <v>5</v>
      </c>
      <c r="Q151" s="21"/>
      <c r="R151" s="179"/>
      <c r="S151" s="179"/>
      <c r="T151" s="179"/>
      <c r="U151" s="19"/>
    </row>
    <row r="152" spans="1:21" ht="18" customHeight="1" thickTop="1">
      <c r="A152" s="19"/>
      <c r="B152" s="211"/>
      <c r="C152" s="183"/>
      <c r="D152" s="82">
        <v>6</v>
      </c>
      <c r="E152" s="88" t="s">
        <v>123</v>
      </c>
      <c r="F152" s="207" t="s">
        <v>94</v>
      </c>
      <c r="G152" s="207"/>
      <c r="H152" s="207" t="s">
        <v>46</v>
      </c>
      <c r="I152" s="207"/>
      <c r="J152" s="207" t="s">
        <v>103</v>
      </c>
      <c r="K152" s="207"/>
      <c r="L152" s="207" t="s">
        <v>65</v>
      </c>
      <c r="M152" s="207"/>
      <c r="N152" s="155" t="s">
        <v>24</v>
      </c>
      <c r="O152" s="97">
        <v>6.6630000000000003</v>
      </c>
      <c r="P152" s="112">
        <v>3</v>
      </c>
      <c r="Q152" s="21"/>
      <c r="R152" s="21"/>
      <c r="S152" s="21"/>
      <c r="T152" s="21"/>
      <c r="U152" s="19"/>
    </row>
    <row r="153" spans="1:21" ht="18" customHeight="1">
      <c r="A153" s="19"/>
      <c r="B153" s="211"/>
      <c r="C153" s="183"/>
      <c r="D153" s="152">
        <v>7</v>
      </c>
      <c r="E153" s="1" t="s">
        <v>57</v>
      </c>
      <c r="F153" s="180" t="s">
        <v>37</v>
      </c>
      <c r="G153" s="180"/>
      <c r="H153" s="180" t="s">
        <v>2</v>
      </c>
      <c r="I153" s="180"/>
      <c r="J153" s="180" t="s">
        <v>91</v>
      </c>
      <c r="K153" s="180"/>
      <c r="L153" s="180" t="s">
        <v>65</v>
      </c>
      <c r="M153" s="180"/>
      <c r="N153" s="154" t="s">
        <v>16</v>
      </c>
      <c r="O153" s="86">
        <v>6.6879999999999997</v>
      </c>
      <c r="P153" s="116">
        <v>1</v>
      </c>
      <c r="Q153" s="19"/>
      <c r="R153" s="19"/>
      <c r="S153" s="19"/>
      <c r="T153" s="19"/>
      <c r="U153" s="19"/>
    </row>
    <row r="154" spans="1:21" ht="18" customHeight="1">
      <c r="A154" s="19"/>
      <c r="B154" s="211"/>
      <c r="C154" s="183"/>
      <c r="D154" s="152">
        <v>8</v>
      </c>
      <c r="E154" s="1" t="s">
        <v>168</v>
      </c>
      <c r="F154" s="180" t="s">
        <v>95</v>
      </c>
      <c r="G154" s="180"/>
      <c r="H154" s="180" t="s">
        <v>127</v>
      </c>
      <c r="I154" s="180"/>
      <c r="J154" s="180" t="s">
        <v>98</v>
      </c>
      <c r="K154" s="180"/>
      <c r="L154" s="180" t="s">
        <v>65</v>
      </c>
      <c r="M154" s="180"/>
      <c r="N154" s="154" t="s">
        <v>96</v>
      </c>
      <c r="O154" s="86">
        <v>6.6909999999999998</v>
      </c>
      <c r="P154" s="115">
        <v>2</v>
      </c>
      <c r="Q154" s="6"/>
      <c r="R154" s="115">
        <v>2</v>
      </c>
      <c r="S154" s="6"/>
      <c r="T154" s="6"/>
      <c r="U154" s="19"/>
    </row>
    <row r="155" spans="1:21" ht="18" customHeight="1">
      <c r="A155" s="19"/>
      <c r="B155" s="211"/>
      <c r="C155" s="183"/>
      <c r="D155" s="152">
        <v>9</v>
      </c>
      <c r="E155" s="1" t="s">
        <v>49</v>
      </c>
      <c r="F155" s="180" t="s">
        <v>118</v>
      </c>
      <c r="G155" s="180"/>
      <c r="H155" s="180" t="s">
        <v>150</v>
      </c>
      <c r="I155" s="180"/>
      <c r="J155" s="180" t="s">
        <v>91</v>
      </c>
      <c r="K155" s="180"/>
      <c r="L155" s="180" t="s">
        <v>172</v>
      </c>
      <c r="M155" s="180"/>
      <c r="N155" s="154" t="s">
        <v>24</v>
      </c>
      <c r="O155" s="86">
        <v>6.7169999999999996</v>
      </c>
      <c r="P155" s="117">
        <v>4</v>
      </c>
      <c r="Q155" s="6"/>
      <c r="R155" s="117">
        <v>4</v>
      </c>
      <c r="S155" s="6"/>
      <c r="T155" s="6"/>
      <c r="U155" s="19"/>
    </row>
    <row r="156" spans="1:21" ht="18" customHeight="1" thickBot="1">
      <c r="A156" s="19"/>
      <c r="B156" s="211"/>
      <c r="C156" s="183"/>
      <c r="D156" s="91">
        <v>10</v>
      </c>
      <c r="E156" s="92" t="s">
        <v>173</v>
      </c>
      <c r="F156" s="181" t="s">
        <v>170</v>
      </c>
      <c r="G156" s="181"/>
      <c r="H156" s="182" t="s">
        <v>171</v>
      </c>
      <c r="I156" s="182"/>
      <c r="J156" s="182" t="s">
        <v>91</v>
      </c>
      <c r="K156" s="182"/>
      <c r="L156" s="182" t="s">
        <v>65</v>
      </c>
      <c r="M156" s="182"/>
      <c r="N156" s="168" t="s">
        <v>16</v>
      </c>
      <c r="O156" s="94">
        <v>6.7220000000000004</v>
      </c>
      <c r="P156" s="118">
        <v>5</v>
      </c>
      <c r="Q156" s="6"/>
      <c r="R156" s="118">
        <v>5</v>
      </c>
      <c r="S156" s="6"/>
      <c r="T156" s="6"/>
      <c r="U156" s="19"/>
    </row>
    <row r="157" spans="1:21" ht="18" customHeight="1" thickTop="1">
      <c r="A157" s="19"/>
      <c r="B157" s="211"/>
      <c r="C157" s="183"/>
      <c r="D157" s="82">
        <v>11</v>
      </c>
      <c r="E157" s="88" t="s">
        <v>149</v>
      </c>
      <c r="F157" s="207" t="s">
        <v>86</v>
      </c>
      <c r="G157" s="207"/>
      <c r="H157" s="263" t="s">
        <v>170</v>
      </c>
      <c r="I157" s="263"/>
      <c r="J157" s="207" t="s">
        <v>134</v>
      </c>
      <c r="K157" s="207"/>
      <c r="L157" s="207" t="s">
        <v>104</v>
      </c>
      <c r="M157" s="207"/>
      <c r="N157" s="155" t="s">
        <v>96</v>
      </c>
      <c r="O157" s="97">
        <v>6.7270000000000003</v>
      </c>
      <c r="P157" s="117">
        <v>4</v>
      </c>
      <c r="Q157" s="6"/>
      <c r="R157" s="112">
        <v>3</v>
      </c>
      <c r="S157" s="6"/>
      <c r="T157" s="6"/>
      <c r="U157" s="19"/>
    </row>
    <row r="158" spans="1:21" ht="18" customHeight="1">
      <c r="A158" s="19"/>
      <c r="B158" s="211"/>
      <c r="C158" s="183"/>
      <c r="D158" s="152">
        <v>12</v>
      </c>
      <c r="E158" s="1" t="s">
        <v>56</v>
      </c>
      <c r="F158" s="180" t="s">
        <v>2</v>
      </c>
      <c r="G158" s="180"/>
      <c r="H158" s="180" t="s">
        <v>90</v>
      </c>
      <c r="I158" s="180"/>
      <c r="J158" s="180" t="s">
        <v>134</v>
      </c>
      <c r="K158" s="180"/>
      <c r="L158" s="180" t="s">
        <v>166</v>
      </c>
      <c r="M158" s="180"/>
      <c r="N158" s="154" t="s">
        <v>96</v>
      </c>
      <c r="O158" s="86">
        <v>6.7690000000000001</v>
      </c>
      <c r="P158" s="112">
        <v>3</v>
      </c>
      <c r="Q158" s="6"/>
      <c r="R158" s="116">
        <v>1</v>
      </c>
      <c r="S158" s="6"/>
      <c r="T158" s="19"/>
      <c r="U158" s="19"/>
    </row>
    <row r="159" spans="1:21" ht="18" customHeight="1">
      <c r="A159" s="19"/>
      <c r="B159" s="211"/>
      <c r="C159" s="183"/>
      <c r="D159" s="152">
        <v>13</v>
      </c>
      <c r="E159" s="1" t="s">
        <v>162</v>
      </c>
      <c r="F159" s="180" t="s">
        <v>127</v>
      </c>
      <c r="G159" s="180"/>
      <c r="H159" s="180" t="s">
        <v>109</v>
      </c>
      <c r="I159" s="180"/>
      <c r="J159" s="180" t="s">
        <v>98</v>
      </c>
      <c r="K159" s="180"/>
      <c r="L159" s="180" t="s">
        <v>65</v>
      </c>
      <c r="M159" s="180"/>
      <c r="N159" s="154" t="s">
        <v>96</v>
      </c>
      <c r="O159" s="87">
        <v>6.8710000000000004</v>
      </c>
      <c r="P159" s="115">
        <v>2</v>
      </c>
      <c r="Q159" s="6"/>
      <c r="R159" s="6"/>
      <c r="S159" s="6"/>
      <c r="T159" s="6"/>
      <c r="U159" s="19"/>
    </row>
    <row r="160" spans="1:21" ht="18" customHeight="1">
      <c r="A160" s="19"/>
      <c r="B160" s="211"/>
      <c r="C160" s="183"/>
      <c r="D160" s="152">
        <v>14</v>
      </c>
      <c r="E160" s="1" t="s">
        <v>175</v>
      </c>
      <c r="F160" s="205" t="s">
        <v>125</v>
      </c>
      <c r="G160" s="206"/>
      <c r="H160" s="203" t="s">
        <v>86</v>
      </c>
      <c r="I160" s="204"/>
      <c r="J160" s="203" t="s">
        <v>98</v>
      </c>
      <c r="K160" s="204"/>
      <c r="L160" s="203" t="s">
        <v>104</v>
      </c>
      <c r="M160" s="204"/>
      <c r="N160" s="154" t="s">
        <v>16</v>
      </c>
      <c r="O160" s="87">
        <v>6.8949999999999996</v>
      </c>
      <c r="P160" s="116">
        <v>1</v>
      </c>
      <c r="Q160" s="6"/>
      <c r="R160" s="6"/>
      <c r="S160" s="6"/>
      <c r="T160" s="6"/>
      <c r="U160" s="19"/>
    </row>
    <row r="161" spans="1:22" ht="18" customHeight="1">
      <c r="A161" s="19"/>
      <c r="B161" s="211"/>
      <c r="C161" s="183"/>
      <c r="D161" s="152">
        <v>15</v>
      </c>
      <c r="E161" s="1" t="s">
        <v>110</v>
      </c>
      <c r="F161" s="180" t="s">
        <v>109</v>
      </c>
      <c r="G161" s="180"/>
      <c r="H161" s="180" t="s">
        <v>174</v>
      </c>
      <c r="I161" s="180"/>
      <c r="J161" s="180" t="s">
        <v>98</v>
      </c>
      <c r="K161" s="180"/>
      <c r="L161" s="180" t="s">
        <v>65</v>
      </c>
      <c r="M161" s="180"/>
      <c r="N161" s="154" t="s">
        <v>96</v>
      </c>
      <c r="O161" s="87">
        <v>6.8959999999999999</v>
      </c>
      <c r="P161" s="118">
        <v>5</v>
      </c>
      <c r="Q161" s="6"/>
      <c r="R161" s="6"/>
      <c r="S161" s="6"/>
      <c r="T161" s="6"/>
      <c r="U161" s="19"/>
    </row>
    <row r="162" spans="1:22" s="24" customFormat="1" ht="18" customHeight="1">
      <c r="A162" s="6"/>
      <c r="B162" s="211"/>
      <c r="C162" s="183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19"/>
    </row>
    <row r="163" spans="1:22" ht="18" customHeight="1">
      <c r="A163" s="19"/>
      <c r="B163" s="211"/>
      <c r="C163" s="183"/>
      <c r="D163" s="184" t="s">
        <v>23</v>
      </c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184"/>
      <c r="R163" s="184"/>
      <c r="S163" s="184"/>
      <c r="T163" s="173" t="s">
        <v>132</v>
      </c>
      <c r="U163" s="19"/>
    </row>
    <row r="164" spans="1:22" ht="18" customHeight="1">
      <c r="A164" s="19"/>
      <c r="B164" s="211"/>
      <c r="C164" s="183"/>
      <c r="D164" s="174" t="s">
        <v>1</v>
      </c>
      <c r="E164" s="175" t="s">
        <v>15</v>
      </c>
      <c r="F164" s="176" t="s">
        <v>52</v>
      </c>
      <c r="G164" s="177" t="s">
        <v>20</v>
      </c>
      <c r="H164" s="178" t="s">
        <v>17</v>
      </c>
      <c r="I164" s="178"/>
      <c r="J164" s="178"/>
      <c r="K164" s="178"/>
      <c r="L164" s="178"/>
      <c r="M164" s="178"/>
      <c r="N164" s="178" t="s">
        <v>18</v>
      </c>
      <c r="O164" s="178"/>
      <c r="P164" s="178"/>
      <c r="Q164" s="178"/>
      <c r="R164" s="178"/>
      <c r="S164" s="178"/>
      <c r="T164" s="173"/>
      <c r="U164" s="19"/>
    </row>
    <row r="165" spans="1:22" ht="18" customHeight="1">
      <c r="A165" s="19"/>
      <c r="B165" s="211"/>
      <c r="C165" s="183"/>
      <c r="D165" s="174"/>
      <c r="E165" s="175"/>
      <c r="F165" s="176"/>
      <c r="G165" s="177"/>
      <c r="H165" s="43" t="s">
        <v>19</v>
      </c>
      <c r="I165" s="28">
        <v>1</v>
      </c>
      <c r="J165" s="25">
        <v>2</v>
      </c>
      <c r="K165" s="26">
        <v>3</v>
      </c>
      <c r="L165" s="27">
        <v>4</v>
      </c>
      <c r="M165" s="33">
        <v>5</v>
      </c>
      <c r="N165" s="43" t="s">
        <v>19</v>
      </c>
      <c r="O165" s="28">
        <v>1</v>
      </c>
      <c r="P165" s="25">
        <v>2</v>
      </c>
      <c r="Q165" s="26">
        <v>3</v>
      </c>
      <c r="R165" s="27">
        <v>4</v>
      </c>
      <c r="S165" s="33">
        <v>5</v>
      </c>
      <c r="T165" s="173"/>
      <c r="U165" s="19"/>
    </row>
    <row r="166" spans="1:22" ht="18" customHeight="1">
      <c r="A166" s="19"/>
      <c r="B166" s="211"/>
      <c r="C166" s="183"/>
      <c r="D166" s="152">
        <v>1</v>
      </c>
      <c r="E166" s="1" t="s">
        <v>102</v>
      </c>
      <c r="F166" s="46">
        <v>20</v>
      </c>
      <c r="G166" s="123">
        <f t="shared" ref="G166:G174" si="7">H166+N166-T166</f>
        <v>529.01</v>
      </c>
      <c r="H166" s="101">
        <f t="shared" ref="H166:H180" si="8">SUM(I166:M166)</f>
        <v>262.94</v>
      </c>
      <c r="I166" s="61">
        <v>53</v>
      </c>
      <c r="J166" s="60">
        <v>54</v>
      </c>
      <c r="K166" s="61">
        <v>53</v>
      </c>
      <c r="L166" s="62">
        <v>52</v>
      </c>
      <c r="M166" s="63">
        <v>50.94</v>
      </c>
      <c r="N166" s="95">
        <f t="shared" ref="N166:N180" si="9">SUM(O166:S166)</f>
        <v>266.37</v>
      </c>
      <c r="O166" s="60">
        <v>54</v>
      </c>
      <c r="P166" s="60">
        <v>54</v>
      </c>
      <c r="Q166" s="60">
        <v>54</v>
      </c>
      <c r="R166" s="62">
        <v>52</v>
      </c>
      <c r="S166" s="62">
        <v>52.37</v>
      </c>
      <c r="T166" s="158">
        <v>0.3</v>
      </c>
      <c r="U166" s="19"/>
      <c r="V166" s="60"/>
    </row>
    <row r="167" spans="1:22" ht="18" customHeight="1">
      <c r="A167" s="19"/>
      <c r="B167" s="211"/>
      <c r="C167" s="183"/>
      <c r="D167" s="152">
        <v>2</v>
      </c>
      <c r="E167" s="1" t="s">
        <v>71</v>
      </c>
      <c r="F167" s="46">
        <v>18</v>
      </c>
      <c r="G167" s="123">
        <f t="shared" si="7"/>
        <v>522.69999999999993</v>
      </c>
      <c r="H167" s="139">
        <f t="shared" si="8"/>
        <v>263.78999999999996</v>
      </c>
      <c r="I167" s="61">
        <v>53</v>
      </c>
      <c r="J167" s="61">
        <v>53</v>
      </c>
      <c r="K167" s="61">
        <v>53</v>
      </c>
      <c r="L167" s="61">
        <v>52.79</v>
      </c>
      <c r="M167" s="62">
        <v>52</v>
      </c>
      <c r="N167" s="101">
        <f t="shared" si="9"/>
        <v>261.01</v>
      </c>
      <c r="O167" s="61">
        <v>53</v>
      </c>
      <c r="P167" s="61">
        <v>53</v>
      </c>
      <c r="Q167" s="61">
        <v>53</v>
      </c>
      <c r="R167" s="62">
        <v>52.01</v>
      </c>
      <c r="S167" s="56">
        <v>50</v>
      </c>
      <c r="T167" s="158">
        <v>2.1</v>
      </c>
      <c r="U167" s="19"/>
      <c r="V167" s="61"/>
    </row>
    <row r="168" spans="1:22" ht="18" customHeight="1">
      <c r="A168" s="19"/>
      <c r="B168" s="211"/>
      <c r="C168" s="183"/>
      <c r="D168" s="152">
        <v>3</v>
      </c>
      <c r="E168" s="1" t="s">
        <v>123</v>
      </c>
      <c r="F168" s="46">
        <v>16</v>
      </c>
      <c r="G168" s="123">
        <f t="shared" si="7"/>
        <v>519.67999999999995</v>
      </c>
      <c r="H168" s="59">
        <f t="shared" si="8"/>
        <v>259.51</v>
      </c>
      <c r="I168" s="62">
        <v>52</v>
      </c>
      <c r="J168" s="61">
        <v>53</v>
      </c>
      <c r="K168" s="62">
        <v>52</v>
      </c>
      <c r="L168" s="62">
        <v>52</v>
      </c>
      <c r="M168" s="63">
        <v>50.51</v>
      </c>
      <c r="N168" s="139">
        <f t="shared" si="9"/>
        <v>261.37</v>
      </c>
      <c r="O168" s="61">
        <v>53.37</v>
      </c>
      <c r="P168" s="62">
        <v>52</v>
      </c>
      <c r="Q168" s="62">
        <v>52</v>
      </c>
      <c r="R168" s="61">
        <v>53</v>
      </c>
      <c r="S168" s="63">
        <v>51</v>
      </c>
      <c r="T168" s="158">
        <v>1.2</v>
      </c>
      <c r="U168" s="19"/>
      <c r="V168" s="62"/>
    </row>
    <row r="169" spans="1:22" ht="18" customHeight="1">
      <c r="A169" s="19"/>
      <c r="B169" s="211"/>
      <c r="C169" s="183"/>
      <c r="D169" s="152">
        <v>4</v>
      </c>
      <c r="E169" s="1" t="s">
        <v>49</v>
      </c>
      <c r="F169" s="46">
        <v>15</v>
      </c>
      <c r="G169" s="123">
        <f t="shared" si="7"/>
        <v>517.89</v>
      </c>
      <c r="H169" s="59">
        <f t="shared" si="8"/>
        <v>258.92</v>
      </c>
      <c r="I169" s="62">
        <v>52</v>
      </c>
      <c r="J169" s="62">
        <v>52</v>
      </c>
      <c r="K169" s="61">
        <v>53</v>
      </c>
      <c r="L169" s="63">
        <v>51</v>
      </c>
      <c r="M169" s="63">
        <v>50.92</v>
      </c>
      <c r="N169" s="59">
        <f t="shared" si="9"/>
        <v>259.87</v>
      </c>
      <c r="O169" s="62">
        <v>52</v>
      </c>
      <c r="P169" s="61">
        <v>53</v>
      </c>
      <c r="Q169" s="61">
        <v>53</v>
      </c>
      <c r="R169" s="63">
        <v>51</v>
      </c>
      <c r="S169" s="63">
        <v>50.87</v>
      </c>
      <c r="T169" s="158">
        <v>0.9</v>
      </c>
      <c r="U169" s="19"/>
      <c r="V169" s="62"/>
    </row>
    <row r="170" spans="1:22" ht="18" customHeight="1">
      <c r="A170" s="19"/>
      <c r="B170" s="211"/>
      <c r="C170" s="183"/>
      <c r="D170" s="152">
        <v>5</v>
      </c>
      <c r="E170" s="1" t="s">
        <v>62</v>
      </c>
      <c r="F170" s="46">
        <v>14</v>
      </c>
      <c r="G170" s="123">
        <f t="shared" si="7"/>
        <v>514.88</v>
      </c>
      <c r="H170" s="59">
        <f t="shared" si="8"/>
        <v>258.40999999999997</v>
      </c>
      <c r="I170" s="62">
        <v>52</v>
      </c>
      <c r="J170" s="62">
        <v>52</v>
      </c>
      <c r="K170" s="61">
        <v>53.41</v>
      </c>
      <c r="L170" s="62">
        <v>52</v>
      </c>
      <c r="M170" s="56">
        <v>49</v>
      </c>
      <c r="N170" s="59">
        <f t="shared" si="9"/>
        <v>257.07</v>
      </c>
      <c r="O170" s="63">
        <v>51</v>
      </c>
      <c r="P170" s="62">
        <v>52</v>
      </c>
      <c r="Q170" s="61">
        <v>53.07</v>
      </c>
      <c r="R170" s="62">
        <v>52</v>
      </c>
      <c r="S170" s="56">
        <v>49</v>
      </c>
      <c r="T170" s="158">
        <v>0.6</v>
      </c>
      <c r="U170" s="19"/>
      <c r="V170" s="63"/>
    </row>
    <row r="171" spans="1:22" ht="18" customHeight="1">
      <c r="A171" s="19"/>
      <c r="B171" s="211"/>
      <c r="C171" s="183"/>
      <c r="D171" s="152">
        <v>6</v>
      </c>
      <c r="E171" s="1" t="s">
        <v>63</v>
      </c>
      <c r="F171" s="46">
        <v>13</v>
      </c>
      <c r="G171" s="123">
        <f t="shared" si="7"/>
        <v>511.82</v>
      </c>
      <c r="H171" s="95">
        <f t="shared" si="8"/>
        <v>264.27</v>
      </c>
      <c r="I171" s="61">
        <v>53.27</v>
      </c>
      <c r="J171" s="60">
        <v>54</v>
      </c>
      <c r="K171" s="61">
        <v>53</v>
      </c>
      <c r="L171" s="61">
        <v>53</v>
      </c>
      <c r="M171" s="63">
        <v>51</v>
      </c>
      <c r="N171" s="59">
        <f t="shared" si="9"/>
        <v>254.75</v>
      </c>
      <c r="O171" s="63">
        <v>50.75</v>
      </c>
      <c r="P171" s="63">
        <v>51</v>
      </c>
      <c r="Q171" s="63">
        <v>51</v>
      </c>
      <c r="R171" s="62">
        <v>52</v>
      </c>
      <c r="S171" s="56">
        <v>50</v>
      </c>
      <c r="T171" s="130">
        <v>7.2</v>
      </c>
      <c r="U171" s="19"/>
      <c r="V171" s="56"/>
    </row>
    <row r="172" spans="1:22" ht="18" customHeight="1">
      <c r="A172" s="19"/>
      <c r="B172" s="211"/>
      <c r="C172" s="183"/>
      <c r="D172" s="152">
        <v>7</v>
      </c>
      <c r="E172" s="1" t="s">
        <v>57</v>
      </c>
      <c r="F172" s="46">
        <v>12</v>
      </c>
      <c r="G172" s="123">
        <f t="shared" si="7"/>
        <v>507.82</v>
      </c>
      <c r="H172" s="59">
        <f t="shared" si="8"/>
        <v>251.64</v>
      </c>
      <c r="I172" s="56">
        <v>50</v>
      </c>
      <c r="J172" s="62">
        <v>52</v>
      </c>
      <c r="K172" s="63">
        <v>51</v>
      </c>
      <c r="L172" s="56">
        <v>50</v>
      </c>
      <c r="M172" s="56">
        <v>48.64</v>
      </c>
      <c r="N172" s="59">
        <f t="shared" si="9"/>
        <v>257.08</v>
      </c>
      <c r="O172" s="63">
        <v>51</v>
      </c>
      <c r="P172" s="61">
        <v>53.08</v>
      </c>
      <c r="Q172" s="61">
        <v>53</v>
      </c>
      <c r="R172" s="63">
        <v>51</v>
      </c>
      <c r="S172" s="56">
        <v>49</v>
      </c>
      <c r="T172" s="158">
        <v>0.9</v>
      </c>
      <c r="U172" s="19"/>
    </row>
    <row r="173" spans="1:22" ht="18" customHeight="1">
      <c r="A173" s="19"/>
      <c r="B173" s="211"/>
      <c r="C173" s="183"/>
      <c r="D173" s="152">
        <v>8</v>
      </c>
      <c r="E173" s="1" t="s">
        <v>85</v>
      </c>
      <c r="F173" s="46">
        <v>11</v>
      </c>
      <c r="G173" s="123">
        <f t="shared" si="7"/>
        <v>502.25</v>
      </c>
      <c r="H173" s="59">
        <f t="shared" si="8"/>
        <v>257.05</v>
      </c>
      <c r="I173" s="63">
        <v>51</v>
      </c>
      <c r="J173" s="61">
        <v>53.05</v>
      </c>
      <c r="K173" s="61">
        <v>53</v>
      </c>
      <c r="L173" s="63">
        <v>51</v>
      </c>
      <c r="M173" s="56">
        <v>49</v>
      </c>
      <c r="N173" s="32">
        <f t="shared" si="9"/>
        <v>248.2</v>
      </c>
      <c r="O173" s="56">
        <v>50</v>
      </c>
      <c r="P173" s="62">
        <v>52.2</v>
      </c>
      <c r="Q173" s="63">
        <v>51</v>
      </c>
      <c r="R173" s="56">
        <v>49</v>
      </c>
      <c r="S173" s="56">
        <v>46</v>
      </c>
      <c r="T173" s="158">
        <v>3</v>
      </c>
      <c r="U173" s="19"/>
    </row>
    <row r="174" spans="1:22" ht="18" customHeight="1">
      <c r="A174" s="19"/>
      <c r="B174" s="211"/>
      <c r="C174" s="183"/>
      <c r="D174" s="152">
        <v>9</v>
      </c>
      <c r="E174" s="1" t="s">
        <v>56</v>
      </c>
      <c r="F174" s="46">
        <v>10</v>
      </c>
      <c r="G174" s="124">
        <f t="shared" si="7"/>
        <v>499.88</v>
      </c>
      <c r="H174" s="59">
        <f t="shared" si="8"/>
        <v>251.55</v>
      </c>
      <c r="I174" s="63">
        <v>50.55</v>
      </c>
      <c r="J174" s="62">
        <v>52</v>
      </c>
      <c r="K174" s="63">
        <v>51</v>
      </c>
      <c r="L174" s="56">
        <v>50</v>
      </c>
      <c r="M174" s="56">
        <v>48</v>
      </c>
      <c r="N174" s="59">
        <f t="shared" si="9"/>
        <v>250.13</v>
      </c>
      <c r="O174" s="63">
        <v>51.13</v>
      </c>
      <c r="P174" s="63">
        <v>51</v>
      </c>
      <c r="Q174" s="56">
        <v>50</v>
      </c>
      <c r="R174" s="56">
        <v>50</v>
      </c>
      <c r="S174" s="56">
        <v>48</v>
      </c>
      <c r="T174" s="158">
        <v>1.8</v>
      </c>
      <c r="U174" s="19"/>
    </row>
    <row r="175" spans="1:22" ht="18" customHeight="1">
      <c r="A175" s="19"/>
      <c r="B175" s="211"/>
      <c r="C175" s="183"/>
      <c r="D175" s="152">
        <v>10</v>
      </c>
      <c r="E175" s="1" t="s">
        <v>173</v>
      </c>
      <c r="F175" s="46">
        <v>9</v>
      </c>
      <c r="G175" s="124">
        <f>H175+N175-T175-12</f>
        <v>492.96000000000004</v>
      </c>
      <c r="H175" s="59">
        <f t="shared" si="8"/>
        <v>251.5</v>
      </c>
      <c r="I175" s="56">
        <v>50</v>
      </c>
      <c r="J175" s="56">
        <v>50</v>
      </c>
      <c r="K175" s="62">
        <v>52</v>
      </c>
      <c r="L175" s="63">
        <v>51</v>
      </c>
      <c r="M175" s="56">
        <v>48.5</v>
      </c>
      <c r="N175" s="59">
        <f t="shared" si="9"/>
        <v>258.86</v>
      </c>
      <c r="O175" s="62">
        <v>52</v>
      </c>
      <c r="P175" s="61">
        <v>53</v>
      </c>
      <c r="Q175" s="60">
        <v>53.86</v>
      </c>
      <c r="R175" s="63">
        <v>51</v>
      </c>
      <c r="S175" s="56">
        <v>49</v>
      </c>
      <c r="T175" s="130">
        <v>5.4</v>
      </c>
      <c r="U175" s="19"/>
    </row>
    <row r="176" spans="1:22" ht="18" customHeight="1">
      <c r="A176" s="19"/>
      <c r="B176" s="211"/>
      <c r="C176" s="183"/>
      <c r="D176" s="152">
        <v>11</v>
      </c>
      <c r="E176" s="1" t="s">
        <v>110</v>
      </c>
      <c r="F176" s="46">
        <v>8</v>
      </c>
      <c r="G176" s="124">
        <f>H176+N176-T176</f>
        <v>491.77</v>
      </c>
      <c r="H176" s="32">
        <f t="shared" si="8"/>
        <v>240.92000000000002</v>
      </c>
      <c r="I176" s="56">
        <v>48</v>
      </c>
      <c r="J176" s="56">
        <v>49</v>
      </c>
      <c r="K176" s="56">
        <v>48.92</v>
      </c>
      <c r="L176" s="56">
        <v>49</v>
      </c>
      <c r="M176" s="56">
        <v>46</v>
      </c>
      <c r="N176" s="59">
        <f t="shared" si="9"/>
        <v>257.45</v>
      </c>
      <c r="O176" s="63">
        <v>51</v>
      </c>
      <c r="P176" s="62">
        <v>52</v>
      </c>
      <c r="Q176" s="61">
        <v>53.45</v>
      </c>
      <c r="R176" s="62">
        <v>52</v>
      </c>
      <c r="S176" s="56">
        <v>49</v>
      </c>
      <c r="T176" s="130">
        <v>6.6</v>
      </c>
      <c r="U176" s="19"/>
    </row>
    <row r="177" spans="1:21" ht="18" customHeight="1">
      <c r="A177" s="19"/>
      <c r="B177" s="211"/>
      <c r="C177" s="183"/>
      <c r="D177" s="152">
        <v>12</v>
      </c>
      <c r="E177" s="1" t="s">
        <v>168</v>
      </c>
      <c r="F177" s="46">
        <v>7</v>
      </c>
      <c r="G177" s="124">
        <f>H177+N177-T177</f>
        <v>490.89</v>
      </c>
      <c r="H177" s="32">
        <f t="shared" si="8"/>
        <v>248.45</v>
      </c>
      <c r="I177" s="56">
        <v>49</v>
      </c>
      <c r="J177" s="56">
        <v>47</v>
      </c>
      <c r="K177" s="62">
        <v>52</v>
      </c>
      <c r="L177" s="62">
        <v>52</v>
      </c>
      <c r="M177" s="56">
        <v>48.45</v>
      </c>
      <c r="N177" s="32">
        <f t="shared" si="9"/>
        <v>245.14</v>
      </c>
      <c r="O177" s="56">
        <v>49</v>
      </c>
      <c r="P177" s="56">
        <v>48</v>
      </c>
      <c r="Q177" s="62">
        <v>52</v>
      </c>
      <c r="R177" s="63">
        <v>51.14</v>
      </c>
      <c r="S177" s="56">
        <v>45</v>
      </c>
      <c r="T177" s="158">
        <v>2.7</v>
      </c>
      <c r="U177" s="19"/>
    </row>
    <row r="178" spans="1:21" ht="18" customHeight="1">
      <c r="A178" s="19"/>
      <c r="B178" s="211"/>
      <c r="C178" s="183"/>
      <c r="D178" s="152">
        <v>13</v>
      </c>
      <c r="E178" s="1" t="s">
        <v>175</v>
      </c>
      <c r="F178" s="46">
        <v>6</v>
      </c>
      <c r="G178" s="124">
        <f>H178+N178-T178</f>
        <v>488.26000000000005</v>
      </c>
      <c r="H178" s="32">
        <f t="shared" si="8"/>
        <v>242.27</v>
      </c>
      <c r="I178" s="56">
        <v>47</v>
      </c>
      <c r="J178" s="56">
        <v>49.27</v>
      </c>
      <c r="K178" s="56">
        <v>50</v>
      </c>
      <c r="L178" s="56">
        <v>48</v>
      </c>
      <c r="M178" s="56">
        <v>48</v>
      </c>
      <c r="N178" s="32">
        <f t="shared" si="9"/>
        <v>250.19</v>
      </c>
      <c r="O178" s="56">
        <v>48</v>
      </c>
      <c r="P178" s="63">
        <v>51.19</v>
      </c>
      <c r="Q178" s="63">
        <v>51</v>
      </c>
      <c r="R178" s="56">
        <v>50</v>
      </c>
      <c r="S178" s="56">
        <v>50</v>
      </c>
      <c r="T178" s="130">
        <v>4.2</v>
      </c>
      <c r="U178" s="19"/>
    </row>
    <row r="179" spans="1:21" ht="18" customHeight="1">
      <c r="A179" s="19"/>
      <c r="B179" s="211"/>
      <c r="C179" s="183"/>
      <c r="D179" s="152">
        <v>14</v>
      </c>
      <c r="E179" s="1" t="s">
        <v>162</v>
      </c>
      <c r="F179" s="46">
        <v>5</v>
      </c>
      <c r="G179" s="124">
        <f>H179+N179-T179</f>
        <v>477.39</v>
      </c>
      <c r="H179" s="32">
        <f t="shared" si="8"/>
        <v>245.39</v>
      </c>
      <c r="I179" s="56">
        <v>48</v>
      </c>
      <c r="J179" s="56">
        <v>50</v>
      </c>
      <c r="K179" s="56">
        <v>50</v>
      </c>
      <c r="L179" s="56">
        <v>49.39</v>
      </c>
      <c r="M179" s="56">
        <v>48</v>
      </c>
      <c r="N179" s="32">
        <f t="shared" si="9"/>
        <v>239.5</v>
      </c>
      <c r="O179" s="56">
        <v>48</v>
      </c>
      <c r="P179" s="56">
        <v>47</v>
      </c>
      <c r="Q179" s="56">
        <v>49</v>
      </c>
      <c r="R179" s="56">
        <v>48.5</v>
      </c>
      <c r="S179" s="56">
        <v>47</v>
      </c>
      <c r="T179" s="130">
        <v>7.5</v>
      </c>
      <c r="U179" s="19"/>
    </row>
    <row r="180" spans="1:21" ht="18" customHeight="1">
      <c r="A180" s="19"/>
      <c r="B180" s="211"/>
      <c r="C180" s="183"/>
      <c r="D180" s="152">
        <v>15</v>
      </c>
      <c r="E180" s="1" t="s">
        <v>149</v>
      </c>
      <c r="F180" s="46">
        <v>4</v>
      </c>
      <c r="G180" s="124">
        <f>H180+N180-T180-12</f>
        <v>475.21</v>
      </c>
      <c r="H180" s="32">
        <f t="shared" si="8"/>
        <v>244.37</v>
      </c>
      <c r="I180" s="56">
        <v>50</v>
      </c>
      <c r="J180" s="63">
        <v>51</v>
      </c>
      <c r="K180" s="56">
        <v>44</v>
      </c>
      <c r="L180" s="56">
        <v>50</v>
      </c>
      <c r="M180" s="56">
        <v>49.37</v>
      </c>
      <c r="N180" s="32">
        <f t="shared" si="9"/>
        <v>249.14</v>
      </c>
      <c r="O180" s="56">
        <v>49</v>
      </c>
      <c r="P180" s="56">
        <v>50</v>
      </c>
      <c r="Q180" s="62">
        <v>52</v>
      </c>
      <c r="R180" s="56">
        <v>50</v>
      </c>
      <c r="S180" s="56">
        <v>48.14</v>
      </c>
      <c r="T180" s="130">
        <v>6.3</v>
      </c>
      <c r="U180" s="19"/>
    </row>
    <row r="181" spans="1:21" ht="14.2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12.75">
      <c r="A182" s="57"/>
      <c r="B182" s="42"/>
      <c r="C182" s="57"/>
      <c r="D182" s="42"/>
      <c r="E182" s="57"/>
      <c r="F182" s="42"/>
      <c r="G182" s="57"/>
      <c r="H182" s="42"/>
      <c r="I182" s="57"/>
      <c r="J182" s="42"/>
      <c r="K182" s="57"/>
      <c r="L182" s="42"/>
      <c r="M182" s="57"/>
      <c r="N182" s="42"/>
      <c r="O182" s="57"/>
      <c r="P182" s="42"/>
      <c r="Q182" s="57"/>
      <c r="R182" s="42"/>
      <c r="S182" s="57"/>
      <c r="T182" s="42"/>
      <c r="U182" s="57"/>
    </row>
    <row r="183" spans="1:21" ht="12.7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18" customHeight="1">
      <c r="A184" s="19"/>
      <c r="B184" s="211">
        <v>43519</v>
      </c>
      <c r="C184" s="183" t="s">
        <v>68</v>
      </c>
      <c r="D184" s="184" t="s">
        <v>161</v>
      </c>
      <c r="E184" s="184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21"/>
      <c r="Q184" s="21"/>
      <c r="R184" s="21"/>
      <c r="S184" s="21"/>
      <c r="T184" s="21"/>
      <c r="U184" s="6"/>
    </row>
    <row r="185" spans="1:21" ht="18" customHeight="1">
      <c r="A185" s="19"/>
      <c r="B185" s="211"/>
      <c r="C185" s="183"/>
      <c r="D185" s="174" t="s">
        <v>1</v>
      </c>
      <c r="E185" s="175" t="s">
        <v>15</v>
      </c>
      <c r="F185" s="212" t="s">
        <v>77</v>
      </c>
      <c r="G185" s="212"/>
      <c r="H185" s="175" t="s">
        <v>5</v>
      </c>
      <c r="I185" s="175"/>
      <c r="J185" s="213" t="s">
        <v>0</v>
      </c>
      <c r="K185" s="213"/>
      <c r="L185" s="212" t="s">
        <v>11</v>
      </c>
      <c r="M185" s="212"/>
      <c r="N185" s="214" t="s">
        <v>30</v>
      </c>
      <c r="O185" s="215" t="s">
        <v>3</v>
      </c>
      <c r="P185" s="21"/>
      <c r="Q185" s="6"/>
      <c r="R185" s="6"/>
      <c r="S185" s="6"/>
      <c r="T185" s="6"/>
      <c r="U185" s="6"/>
    </row>
    <row r="186" spans="1:21" ht="18" customHeight="1">
      <c r="A186" s="19"/>
      <c r="B186" s="211"/>
      <c r="C186" s="183"/>
      <c r="D186" s="174"/>
      <c r="E186" s="175"/>
      <c r="F186" s="212"/>
      <c r="G186" s="212"/>
      <c r="H186" s="175"/>
      <c r="I186" s="175"/>
      <c r="J186" s="213"/>
      <c r="K186" s="213"/>
      <c r="L186" s="212"/>
      <c r="M186" s="212"/>
      <c r="N186" s="214"/>
      <c r="O186" s="215"/>
      <c r="P186" s="119" t="s">
        <v>138</v>
      </c>
      <c r="Q186" s="6"/>
      <c r="R186" s="6"/>
      <c r="S186" s="6"/>
      <c r="T186" s="6"/>
      <c r="U186" s="6"/>
    </row>
    <row r="187" spans="1:21" ht="18" customHeight="1">
      <c r="A187" s="19"/>
      <c r="B187" s="211"/>
      <c r="C187" s="183"/>
      <c r="D187" s="145">
        <v>1</v>
      </c>
      <c r="E187" s="1" t="s">
        <v>49</v>
      </c>
      <c r="F187" s="180" t="s">
        <v>150</v>
      </c>
      <c r="G187" s="180"/>
      <c r="H187" s="180" t="s">
        <v>118</v>
      </c>
      <c r="I187" s="180"/>
      <c r="J187" s="180" t="s">
        <v>91</v>
      </c>
      <c r="K187" s="180"/>
      <c r="L187" s="180" t="s">
        <v>65</v>
      </c>
      <c r="M187" s="180"/>
      <c r="N187" s="154" t="s">
        <v>24</v>
      </c>
      <c r="O187" s="98">
        <v>6.4779999999999998</v>
      </c>
      <c r="P187" s="112">
        <v>3</v>
      </c>
      <c r="Q187" s="6"/>
      <c r="R187" s="6"/>
      <c r="S187" s="6"/>
      <c r="T187" s="6"/>
      <c r="U187" s="6"/>
    </row>
    <row r="188" spans="1:21" ht="18" customHeight="1">
      <c r="A188" s="19"/>
      <c r="B188" s="211"/>
      <c r="C188" s="183"/>
      <c r="D188" s="145">
        <v>2</v>
      </c>
      <c r="E188" s="1" t="s">
        <v>102</v>
      </c>
      <c r="F188" s="180" t="s">
        <v>100</v>
      </c>
      <c r="G188" s="180"/>
      <c r="H188" s="180" t="s">
        <v>46</v>
      </c>
      <c r="I188" s="180"/>
      <c r="J188" s="180" t="s">
        <v>91</v>
      </c>
      <c r="K188" s="180"/>
      <c r="L188" s="180" t="s">
        <v>148</v>
      </c>
      <c r="M188" s="180"/>
      <c r="N188" s="154" t="s">
        <v>24</v>
      </c>
      <c r="O188" s="98">
        <v>6.4880000000000004</v>
      </c>
      <c r="P188" s="117">
        <v>4</v>
      </c>
      <c r="Q188" s="6"/>
      <c r="R188" s="6"/>
      <c r="S188" s="6"/>
      <c r="T188" s="6"/>
      <c r="U188" s="6"/>
    </row>
    <row r="189" spans="1:21" ht="18" customHeight="1">
      <c r="A189" s="19"/>
      <c r="B189" s="211"/>
      <c r="C189" s="183"/>
      <c r="D189" s="145">
        <v>3</v>
      </c>
      <c r="E189" s="1" t="s">
        <v>71</v>
      </c>
      <c r="F189" s="180" t="s">
        <v>118</v>
      </c>
      <c r="G189" s="180"/>
      <c r="H189" s="180" t="s">
        <v>100</v>
      </c>
      <c r="I189" s="180"/>
      <c r="J189" s="180" t="s">
        <v>103</v>
      </c>
      <c r="K189" s="180"/>
      <c r="L189" s="180" t="s">
        <v>163</v>
      </c>
      <c r="M189" s="180"/>
      <c r="N189" s="154" t="s">
        <v>24</v>
      </c>
      <c r="O189" s="98">
        <v>6.5039999999999996</v>
      </c>
      <c r="P189" s="115">
        <v>2</v>
      </c>
      <c r="Q189" s="6"/>
      <c r="R189" s="6"/>
      <c r="S189" s="6"/>
      <c r="T189" s="6"/>
      <c r="U189" s="6"/>
    </row>
    <row r="190" spans="1:21" ht="18" customHeight="1">
      <c r="A190" s="19"/>
      <c r="B190" s="211"/>
      <c r="C190" s="183"/>
      <c r="D190" s="145">
        <v>4</v>
      </c>
      <c r="E190" s="1" t="s">
        <v>123</v>
      </c>
      <c r="F190" s="180" t="s">
        <v>46</v>
      </c>
      <c r="G190" s="180"/>
      <c r="H190" s="180" t="s">
        <v>129</v>
      </c>
      <c r="I190" s="180"/>
      <c r="J190" s="180" t="s">
        <v>103</v>
      </c>
      <c r="K190" s="180"/>
      <c r="L190" s="180" t="s">
        <v>65</v>
      </c>
      <c r="M190" s="180"/>
      <c r="N190" s="154" t="s">
        <v>16</v>
      </c>
      <c r="O190" s="98">
        <v>6.585</v>
      </c>
      <c r="P190" s="118">
        <v>5</v>
      </c>
      <c r="Q190" s="6"/>
      <c r="R190" s="6"/>
      <c r="S190" s="6"/>
      <c r="T190" s="6"/>
      <c r="U190" s="6"/>
    </row>
    <row r="191" spans="1:21" ht="18" customHeight="1" thickBot="1">
      <c r="A191" s="19"/>
      <c r="B191" s="211"/>
      <c r="C191" s="183"/>
      <c r="D191" s="91">
        <v>5</v>
      </c>
      <c r="E191" s="92" t="s">
        <v>107</v>
      </c>
      <c r="F191" s="182" t="s">
        <v>72</v>
      </c>
      <c r="G191" s="182"/>
      <c r="H191" s="182" t="s">
        <v>127</v>
      </c>
      <c r="I191" s="182"/>
      <c r="J191" s="182" t="s">
        <v>134</v>
      </c>
      <c r="K191" s="182"/>
      <c r="L191" s="182" t="s">
        <v>104</v>
      </c>
      <c r="M191" s="182"/>
      <c r="N191" s="168" t="s">
        <v>16</v>
      </c>
      <c r="O191" s="94">
        <v>6.6429999999999998</v>
      </c>
      <c r="P191" s="148">
        <v>1</v>
      </c>
      <c r="Q191" s="6"/>
      <c r="R191" s="6"/>
      <c r="S191" s="6"/>
      <c r="T191" s="6"/>
      <c r="U191" s="6"/>
    </row>
    <row r="192" spans="1:21" ht="18" customHeight="1" thickTop="1">
      <c r="A192" s="19"/>
      <c r="B192" s="211"/>
      <c r="C192" s="183"/>
      <c r="D192" s="82">
        <v>6</v>
      </c>
      <c r="E192" s="88" t="s">
        <v>105</v>
      </c>
      <c r="F192" s="207" t="s">
        <v>106</v>
      </c>
      <c r="G192" s="207"/>
      <c r="H192" s="207" t="s">
        <v>72</v>
      </c>
      <c r="I192" s="207"/>
      <c r="J192" s="207" t="s">
        <v>98</v>
      </c>
      <c r="K192" s="207"/>
      <c r="L192" s="207" t="s">
        <v>65</v>
      </c>
      <c r="M192" s="207"/>
      <c r="N192" s="155" t="s">
        <v>16</v>
      </c>
      <c r="O192" s="97">
        <v>6.6539999999999999</v>
      </c>
      <c r="P192" s="125">
        <v>3</v>
      </c>
      <c r="Q192" s="6"/>
      <c r="R192" s="116">
        <v>1</v>
      </c>
      <c r="S192" s="6"/>
      <c r="T192" s="6"/>
      <c r="U192" s="6"/>
    </row>
    <row r="193" spans="1:21" ht="18" customHeight="1">
      <c r="A193" s="19"/>
      <c r="B193" s="211"/>
      <c r="C193" s="183"/>
      <c r="D193" s="145">
        <v>7</v>
      </c>
      <c r="E193" s="1" t="s">
        <v>63</v>
      </c>
      <c r="F193" s="210" t="s">
        <v>39</v>
      </c>
      <c r="G193" s="210"/>
      <c r="H193" s="180" t="s">
        <v>150</v>
      </c>
      <c r="I193" s="180"/>
      <c r="J193" s="180" t="s">
        <v>98</v>
      </c>
      <c r="K193" s="180"/>
      <c r="L193" s="180" t="s">
        <v>99</v>
      </c>
      <c r="M193" s="180"/>
      <c r="N193" s="154" t="s">
        <v>24</v>
      </c>
      <c r="O193" s="86">
        <v>6.681</v>
      </c>
      <c r="P193" s="115">
        <v>2</v>
      </c>
      <c r="Q193" s="6"/>
      <c r="R193" s="115">
        <v>2</v>
      </c>
      <c r="S193" s="6"/>
      <c r="T193" s="6"/>
      <c r="U193" s="6"/>
    </row>
    <row r="194" spans="1:21" ht="18" customHeight="1">
      <c r="A194" s="19"/>
      <c r="B194" s="211"/>
      <c r="C194" s="183"/>
      <c r="D194" s="145">
        <v>8</v>
      </c>
      <c r="E194" s="1" t="s">
        <v>85</v>
      </c>
      <c r="F194" s="210" t="s">
        <v>125</v>
      </c>
      <c r="G194" s="210"/>
      <c r="H194" s="180" t="s">
        <v>51</v>
      </c>
      <c r="I194" s="180"/>
      <c r="J194" s="180" t="s">
        <v>91</v>
      </c>
      <c r="K194" s="180"/>
      <c r="L194" s="180" t="s">
        <v>65</v>
      </c>
      <c r="M194" s="180"/>
      <c r="N194" s="154" t="s">
        <v>16</v>
      </c>
      <c r="O194" s="86">
        <v>6.6959999999999997</v>
      </c>
      <c r="P194" s="116">
        <v>1</v>
      </c>
      <c r="Q194" s="6"/>
      <c r="R194" s="112">
        <v>3</v>
      </c>
      <c r="S194" s="6"/>
      <c r="T194" s="6"/>
      <c r="U194" s="6"/>
    </row>
    <row r="195" spans="1:21" ht="18" customHeight="1">
      <c r="A195" s="19"/>
      <c r="B195" s="211"/>
      <c r="C195" s="183"/>
      <c r="D195" s="145">
        <v>9</v>
      </c>
      <c r="E195" s="1" t="s">
        <v>57</v>
      </c>
      <c r="F195" s="180" t="s">
        <v>2</v>
      </c>
      <c r="G195" s="180"/>
      <c r="H195" s="180" t="s">
        <v>37</v>
      </c>
      <c r="I195" s="180"/>
      <c r="J195" s="180" t="s">
        <v>91</v>
      </c>
      <c r="K195" s="180"/>
      <c r="L195" s="180" t="s">
        <v>65</v>
      </c>
      <c r="M195" s="180"/>
      <c r="N195" s="154" t="s">
        <v>16</v>
      </c>
      <c r="O195" s="86">
        <v>6.6980000000000004</v>
      </c>
      <c r="P195" s="117">
        <v>4</v>
      </c>
      <c r="Q195" s="6"/>
      <c r="R195" s="117">
        <v>4</v>
      </c>
      <c r="S195" s="6"/>
      <c r="T195" s="6"/>
      <c r="U195" s="6"/>
    </row>
    <row r="196" spans="1:21" ht="18" customHeight="1" thickBot="1">
      <c r="A196" s="19"/>
      <c r="B196" s="211"/>
      <c r="C196" s="183"/>
      <c r="D196" s="91">
        <v>10</v>
      </c>
      <c r="E196" s="92" t="s">
        <v>62</v>
      </c>
      <c r="F196" s="182" t="s">
        <v>37</v>
      </c>
      <c r="G196" s="182"/>
      <c r="H196" s="182" t="s">
        <v>90</v>
      </c>
      <c r="I196" s="182"/>
      <c r="J196" s="182" t="s">
        <v>103</v>
      </c>
      <c r="K196" s="182"/>
      <c r="L196" s="182" t="s">
        <v>65</v>
      </c>
      <c r="M196" s="182"/>
      <c r="N196" s="168" t="s">
        <v>16</v>
      </c>
      <c r="O196" s="94">
        <v>6.7249999999999996</v>
      </c>
      <c r="P196" s="126">
        <v>5</v>
      </c>
      <c r="Q196" s="6"/>
      <c r="R196" s="118">
        <v>5</v>
      </c>
      <c r="S196" s="6"/>
      <c r="T196" s="6"/>
      <c r="U196" s="6"/>
    </row>
    <row r="197" spans="1:21" ht="18" customHeight="1" thickTop="1">
      <c r="A197" s="19"/>
      <c r="B197" s="211"/>
      <c r="C197" s="183"/>
      <c r="D197" s="82">
        <v>11</v>
      </c>
      <c r="E197" s="88" t="s">
        <v>124</v>
      </c>
      <c r="F197" s="207" t="s">
        <v>129</v>
      </c>
      <c r="G197" s="207"/>
      <c r="H197" s="207" t="s">
        <v>106</v>
      </c>
      <c r="I197" s="207"/>
      <c r="J197" s="207" t="s">
        <v>98</v>
      </c>
      <c r="K197" s="207"/>
      <c r="L197" s="207" t="s">
        <v>104</v>
      </c>
      <c r="M197" s="207"/>
      <c r="N197" s="155" t="s">
        <v>96</v>
      </c>
      <c r="O197" s="97">
        <v>6.7629999999999999</v>
      </c>
      <c r="P197" s="116">
        <v>1</v>
      </c>
      <c r="Q197" s="6"/>
      <c r="R197" s="113">
        <v>6</v>
      </c>
      <c r="S197" s="6"/>
      <c r="T197" s="6"/>
      <c r="U197" s="6"/>
    </row>
    <row r="198" spans="1:21" ht="18" customHeight="1">
      <c r="A198" s="19"/>
      <c r="B198" s="211"/>
      <c r="C198" s="183"/>
      <c r="D198" s="145">
        <v>12</v>
      </c>
      <c r="E198" s="1" t="s">
        <v>162</v>
      </c>
      <c r="F198" s="180" t="s">
        <v>127</v>
      </c>
      <c r="G198" s="180"/>
      <c r="H198" s="180" t="s">
        <v>109</v>
      </c>
      <c r="I198" s="180"/>
      <c r="J198" s="180" t="s">
        <v>98</v>
      </c>
      <c r="K198" s="180"/>
      <c r="L198" s="180" t="s">
        <v>65</v>
      </c>
      <c r="M198" s="180"/>
      <c r="N198" s="154" t="s">
        <v>96</v>
      </c>
      <c r="O198" s="86">
        <v>6.7759999999999998</v>
      </c>
      <c r="P198" s="115">
        <v>2</v>
      </c>
      <c r="Q198" s="6"/>
      <c r="R198" s="114">
        <v>7</v>
      </c>
      <c r="S198" s="6"/>
      <c r="T198" s="6"/>
      <c r="U198" s="6"/>
    </row>
    <row r="199" spans="1:21" ht="18" customHeight="1">
      <c r="A199" s="19"/>
      <c r="B199" s="211"/>
      <c r="C199" s="183"/>
      <c r="D199" s="145">
        <v>13</v>
      </c>
      <c r="E199" s="1" t="s">
        <v>149</v>
      </c>
      <c r="F199" s="180" t="s">
        <v>40</v>
      </c>
      <c r="G199" s="180"/>
      <c r="H199" s="210" t="s">
        <v>125</v>
      </c>
      <c r="I199" s="210"/>
      <c r="J199" s="180" t="s">
        <v>98</v>
      </c>
      <c r="K199" s="180"/>
      <c r="L199" s="180" t="s">
        <v>65</v>
      </c>
      <c r="M199" s="180"/>
      <c r="N199" s="154" t="s">
        <v>96</v>
      </c>
      <c r="O199" s="87">
        <v>6.85</v>
      </c>
      <c r="P199" s="112">
        <v>3</v>
      </c>
      <c r="Q199" s="6"/>
      <c r="R199" s="6"/>
      <c r="S199" s="6"/>
      <c r="T199" s="6"/>
      <c r="U199" s="6"/>
    </row>
    <row r="200" spans="1:21" ht="18" customHeight="1">
      <c r="A200" s="19"/>
      <c r="B200" s="211"/>
      <c r="C200" s="183"/>
      <c r="D200" s="145">
        <v>14</v>
      </c>
      <c r="E200" s="1" t="s">
        <v>56</v>
      </c>
      <c r="F200" s="180" t="s">
        <v>90</v>
      </c>
      <c r="G200" s="180"/>
      <c r="H200" s="180" t="s">
        <v>2</v>
      </c>
      <c r="I200" s="180"/>
      <c r="J200" s="180" t="s">
        <v>134</v>
      </c>
      <c r="K200" s="180"/>
      <c r="L200" s="180" t="s">
        <v>92</v>
      </c>
      <c r="M200" s="180"/>
      <c r="N200" s="154" t="s">
        <v>96</v>
      </c>
      <c r="O200" s="87">
        <v>6.89</v>
      </c>
      <c r="P200" s="117">
        <v>4</v>
      </c>
      <c r="Q200" s="6"/>
      <c r="R200" s="6"/>
      <c r="S200" s="6"/>
      <c r="T200" s="6"/>
      <c r="U200" s="6"/>
    </row>
    <row r="201" spans="1:21" ht="18" customHeight="1">
      <c r="A201" s="19"/>
      <c r="B201" s="211"/>
      <c r="C201" s="183"/>
      <c r="D201" s="145">
        <v>15</v>
      </c>
      <c r="E201" s="1" t="s">
        <v>110</v>
      </c>
      <c r="F201" s="180" t="s">
        <v>109</v>
      </c>
      <c r="G201" s="180"/>
      <c r="H201" s="180" t="s">
        <v>40</v>
      </c>
      <c r="I201" s="180"/>
      <c r="J201" s="180" t="s">
        <v>98</v>
      </c>
      <c r="K201" s="180"/>
      <c r="L201" s="180" t="s">
        <v>65</v>
      </c>
      <c r="M201" s="180"/>
      <c r="N201" s="154" t="s">
        <v>16</v>
      </c>
      <c r="O201" s="87">
        <v>6.96</v>
      </c>
      <c r="P201" s="118">
        <v>5</v>
      </c>
      <c r="Q201" s="6"/>
      <c r="R201" s="6"/>
      <c r="S201" s="6"/>
      <c r="T201" s="6"/>
      <c r="U201" s="6"/>
    </row>
    <row r="202" spans="1:21" ht="18" customHeight="1">
      <c r="A202" s="19"/>
      <c r="B202" s="211"/>
      <c r="C202" s="183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8" customHeight="1">
      <c r="A203" s="19"/>
      <c r="B203" s="211"/>
      <c r="C203" s="183"/>
      <c r="D203" s="184" t="s">
        <v>23</v>
      </c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73" t="s">
        <v>132</v>
      </c>
      <c r="U203" s="19"/>
    </row>
    <row r="204" spans="1:21" ht="18" customHeight="1">
      <c r="A204" s="19"/>
      <c r="B204" s="211"/>
      <c r="C204" s="183"/>
      <c r="D204" s="174" t="s">
        <v>1</v>
      </c>
      <c r="E204" s="175" t="s">
        <v>15</v>
      </c>
      <c r="F204" s="208" t="s">
        <v>52</v>
      </c>
      <c r="G204" s="177" t="s">
        <v>20</v>
      </c>
      <c r="H204" s="178" t="s">
        <v>17</v>
      </c>
      <c r="I204" s="178"/>
      <c r="J204" s="178"/>
      <c r="K204" s="178"/>
      <c r="L204" s="178"/>
      <c r="M204" s="178"/>
      <c r="N204" s="178" t="s">
        <v>18</v>
      </c>
      <c r="O204" s="178"/>
      <c r="P204" s="178"/>
      <c r="Q204" s="178"/>
      <c r="R204" s="178"/>
      <c r="S204" s="178"/>
      <c r="T204" s="173"/>
      <c r="U204" s="19"/>
    </row>
    <row r="205" spans="1:21" ht="18" customHeight="1">
      <c r="A205" s="19"/>
      <c r="B205" s="211"/>
      <c r="C205" s="183"/>
      <c r="D205" s="174"/>
      <c r="E205" s="175"/>
      <c r="F205" s="209"/>
      <c r="G205" s="177"/>
      <c r="H205" s="43" t="s">
        <v>19</v>
      </c>
      <c r="I205" s="28">
        <v>1</v>
      </c>
      <c r="J205" s="25">
        <v>2</v>
      </c>
      <c r="K205" s="26">
        <v>3</v>
      </c>
      <c r="L205" s="27">
        <v>4</v>
      </c>
      <c r="M205" s="33">
        <v>5</v>
      </c>
      <c r="N205" s="43" t="s">
        <v>19</v>
      </c>
      <c r="O205" s="28">
        <v>1</v>
      </c>
      <c r="P205" s="25">
        <v>2</v>
      </c>
      <c r="Q205" s="26">
        <v>3</v>
      </c>
      <c r="R205" s="27">
        <v>4</v>
      </c>
      <c r="S205" s="33">
        <v>5</v>
      </c>
      <c r="T205" s="173"/>
      <c r="U205" s="19"/>
    </row>
    <row r="206" spans="1:21" ht="18" customHeight="1">
      <c r="A206" s="19"/>
      <c r="B206" s="211"/>
      <c r="C206" s="183"/>
      <c r="D206" s="140">
        <v>1</v>
      </c>
      <c r="E206" s="1" t="s">
        <v>49</v>
      </c>
      <c r="F206" s="46">
        <v>20</v>
      </c>
      <c r="G206" s="123">
        <f t="shared" ref="G206:G215" si="10">H206+N206-T206</f>
        <v>530.15</v>
      </c>
      <c r="H206" s="127">
        <f t="shared" ref="H206:H220" si="11">SUM(I206:M206)</f>
        <v>267.14</v>
      </c>
      <c r="I206" s="60">
        <v>54.14</v>
      </c>
      <c r="J206" s="60">
        <v>54</v>
      </c>
      <c r="K206" s="60">
        <v>54</v>
      </c>
      <c r="L206" s="60">
        <v>54</v>
      </c>
      <c r="M206" s="63">
        <v>51</v>
      </c>
      <c r="N206" s="139">
        <f t="shared" ref="N206:N220" si="12">SUM(O206:S206)</f>
        <v>264.21000000000004</v>
      </c>
      <c r="O206" s="61">
        <v>53.21</v>
      </c>
      <c r="P206" s="60">
        <v>54</v>
      </c>
      <c r="Q206" s="60">
        <v>54</v>
      </c>
      <c r="R206" s="61">
        <v>53</v>
      </c>
      <c r="S206" s="56">
        <v>50</v>
      </c>
      <c r="T206" s="106">
        <v>1.2</v>
      </c>
      <c r="U206" s="19"/>
    </row>
    <row r="207" spans="1:21" ht="18" customHeight="1">
      <c r="A207" s="19"/>
      <c r="B207" s="211"/>
      <c r="C207" s="183"/>
      <c r="D207" s="140">
        <v>2</v>
      </c>
      <c r="E207" s="1" t="s">
        <v>71</v>
      </c>
      <c r="F207" s="46">
        <v>18</v>
      </c>
      <c r="G207" s="123">
        <f t="shared" si="10"/>
        <v>526.17999999999995</v>
      </c>
      <c r="H207" s="40">
        <f t="shared" si="11"/>
        <v>263.51</v>
      </c>
      <c r="I207" s="62">
        <v>52</v>
      </c>
      <c r="J207" s="61">
        <v>53</v>
      </c>
      <c r="K207" s="60">
        <v>54</v>
      </c>
      <c r="L207" s="60">
        <v>53.51</v>
      </c>
      <c r="M207" s="63">
        <v>51</v>
      </c>
      <c r="N207" s="127">
        <f t="shared" si="12"/>
        <v>265.07</v>
      </c>
      <c r="O207" s="60">
        <v>54</v>
      </c>
      <c r="P207" s="61">
        <v>53</v>
      </c>
      <c r="Q207" s="61">
        <v>53</v>
      </c>
      <c r="R207" s="61">
        <v>53.07</v>
      </c>
      <c r="S207" s="62">
        <v>52</v>
      </c>
      <c r="T207" s="106">
        <v>2.4</v>
      </c>
      <c r="U207" s="19"/>
    </row>
    <row r="208" spans="1:21" ht="18" customHeight="1">
      <c r="A208" s="19"/>
      <c r="B208" s="211"/>
      <c r="C208" s="183"/>
      <c r="D208" s="140">
        <v>3</v>
      </c>
      <c r="E208" s="1" t="s">
        <v>102</v>
      </c>
      <c r="F208" s="46">
        <v>16</v>
      </c>
      <c r="G208" s="123">
        <f t="shared" si="10"/>
        <v>521.91999999999996</v>
      </c>
      <c r="H208" s="139">
        <f t="shared" si="11"/>
        <v>264.52999999999997</v>
      </c>
      <c r="I208" s="61">
        <v>53</v>
      </c>
      <c r="J208" s="60">
        <v>54</v>
      </c>
      <c r="K208" s="60">
        <v>54</v>
      </c>
      <c r="L208" s="62">
        <v>52</v>
      </c>
      <c r="M208" s="62">
        <v>51.53</v>
      </c>
      <c r="N208" s="59">
        <f t="shared" si="12"/>
        <v>259.79000000000002</v>
      </c>
      <c r="O208" s="60">
        <v>54</v>
      </c>
      <c r="P208" s="61">
        <v>53</v>
      </c>
      <c r="Q208" s="61">
        <v>53</v>
      </c>
      <c r="R208" s="61">
        <v>53</v>
      </c>
      <c r="S208" s="56">
        <v>46.79</v>
      </c>
      <c r="T208" s="106">
        <v>2.4</v>
      </c>
      <c r="U208" s="19"/>
    </row>
    <row r="209" spans="1:21" ht="18" customHeight="1">
      <c r="A209" s="19"/>
      <c r="B209" s="211"/>
      <c r="C209" s="183"/>
      <c r="D209" s="140">
        <v>4</v>
      </c>
      <c r="E209" s="1" t="s">
        <v>105</v>
      </c>
      <c r="F209" s="46">
        <v>15</v>
      </c>
      <c r="G209" s="123">
        <f t="shared" si="10"/>
        <v>519.12</v>
      </c>
      <c r="H209" s="59">
        <f t="shared" si="11"/>
        <v>258.51</v>
      </c>
      <c r="I209" s="61">
        <v>52.51</v>
      </c>
      <c r="J209" s="62">
        <v>52</v>
      </c>
      <c r="K209" s="62">
        <v>52</v>
      </c>
      <c r="L209" s="62">
        <v>52</v>
      </c>
      <c r="M209" s="56">
        <v>50</v>
      </c>
      <c r="N209" s="40">
        <f t="shared" si="12"/>
        <v>261.21000000000004</v>
      </c>
      <c r="O209" s="61">
        <v>53.21</v>
      </c>
      <c r="P209" s="61">
        <v>53</v>
      </c>
      <c r="Q209" s="61">
        <v>53</v>
      </c>
      <c r="R209" s="62">
        <v>52</v>
      </c>
      <c r="S209" s="56">
        <v>50</v>
      </c>
      <c r="T209" s="106">
        <v>0.6</v>
      </c>
      <c r="U209" s="19"/>
    </row>
    <row r="210" spans="1:21" ht="18" customHeight="1">
      <c r="A210" s="19"/>
      <c r="B210" s="211"/>
      <c r="C210" s="183"/>
      <c r="D210" s="140">
        <v>5</v>
      </c>
      <c r="E210" s="1" t="s">
        <v>63</v>
      </c>
      <c r="F210" s="46">
        <v>14</v>
      </c>
      <c r="G210" s="123">
        <f t="shared" si="10"/>
        <v>516.84</v>
      </c>
      <c r="H210" s="59">
        <f t="shared" si="11"/>
        <v>258.19</v>
      </c>
      <c r="I210" s="63">
        <v>51</v>
      </c>
      <c r="J210" s="62">
        <v>52</v>
      </c>
      <c r="K210" s="61">
        <v>53</v>
      </c>
      <c r="L210" s="62">
        <v>52.19</v>
      </c>
      <c r="M210" s="56">
        <v>50</v>
      </c>
      <c r="N210" s="59">
        <f t="shared" si="12"/>
        <v>261.05</v>
      </c>
      <c r="O210" s="62">
        <v>52</v>
      </c>
      <c r="P210" s="62">
        <v>52</v>
      </c>
      <c r="Q210" s="60">
        <v>54</v>
      </c>
      <c r="R210" s="61">
        <v>53.05</v>
      </c>
      <c r="S210" s="56">
        <v>50</v>
      </c>
      <c r="T210" s="106">
        <v>2.4</v>
      </c>
      <c r="U210" s="19"/>
    </row>
    <row r="211" spans="1:21" ht="18" customHeight="1">
      <c r="A211" s="19"/>
      <c r="B211" s="211"/>
      <c r="C211" s="183"/>
      <c r="D211" s="140">
        <v>6</v>
      </c>
      <c r="E211" s="1" t="s">
        <v>123</v>
      </c>
      <c r="F211" s="46">
        <v>13</v>
      </c>
      <c r="G211" s="123">
        <f t="shared" si="10"/>
        <v>515.73</v>
      </c>
      <c r="H211" s="59">
        <f t="shared" si="11"/>
        <v>261.22000000000003</v>
      </c>
      <c r="I211" s="61">
        <v>53</v>
      </c>
      <c r="J211" s="61">
        <v>53</v>
      </c>
      <c r="K211" s="61">
        <v>53.22</v>
      </c>
      <c r="L211" s="61">
        <v>53</v>
      </c>
      <c r="M211" s="56">
        <v>49</v>
      </c>
      <c r="N211" s="59">
        <f t="shared" si="12"/>
        <v>258.11</v>
      </c>
      <c r="O211" s="63">
        <v>51</v>
      </c>
      <c r="P211" s="61">
        <v>53</v>
      </c>
      <c r="Q211" s="61">
        <v>53.11</v>
      </c>
      <c r="R211" s="62">
        <v>52</v>
      </c>
      <c r="S211" s="56">
        <v>49</v>
      </c>
      <c r="T211" s="129">
        <v>3.6</v>
      </c>
      <c r="U211" s="19"/>
    </row>
    <row r="212" spans="1:21" ht="18" customHeight="1">
      <c r="A212" s="19"/>
      <c r="B212" s="211"/>
      <c r="C212" s="183"/>
      <c r="D212" s="140">
        <v>7</v>
      </c>
      <c r="E212" s="1" t="s">
        <v>57</v>
      </c>
      <c r="F212" s="46">
        <v>12</v>
      </c>
      <c r="G212" s="123">
        <f t="shared" si="10"/>
        <v>513.16000000000008</v>
      </c>
      <c r="H212" s="59">
        <f t="shared" si="11"/>
        <v>256.82</v>
      </c>
      <c r="I212" s="62">
        <v>52</v>
      </c>
      <c r="J212" s="62">
        <v>52</v>
      </c>
      <c r="K212" s="61">
        <v>53</v>
      </c>
      <c r="L212" s="63">
        <v>51</v>
      </c>
      <c r="M212" s="56">
        <v>48.82</v>
      </c>
      <c r="N212" s="59">
        <f t="shared" si="12"/>
        <v>258.14</v>
      </c>
      <c r="O212" s="62">
        <v>52</v>
      </c>
      <c r="P212" s="61">
        <v>53</v>
      </c>
      <c r="Q212" s="61">
        <v>53</v>
      </c>
      <c r="R212" s="63">
        <v>51</v>
      </c>
      <c r="S212" s="56">
        <v>49.14</v>
      </c>
      <c r="T212" s="106">
        <v>1.8</v>
      </c>
      <c r="U212" s="19"/>
    </row>
    <row r="213" spans="1:21" ht="18" customHeight="1">
      <c r="A213" s="19"/>
      <c r="B213" s="211"/>
      <c r="C213" s="183"/>
      <c r="D213" s="140">
        <v>8</v>
      </c>
      <c r="E213" s="1" t="s">
        <v>124</v>
      </c>
      <c r="F213" s="46">
        <v>11</v>
      </c>
      <c r="G213" s="123">
        <f t="shared" si="10"/>
        <v>506.52000000000004</v>
      </c>
      <c r="H213" s="59">
        <f t="shared" si="11"/>
        <v>251.22</v>
      </c>
      <c r="I213" s="56">
        <v>49</v>
      </c>
      <c r="J213" s="63">
        <v>51.22</v>
      </c>
      <c r="K213" s="62">
        <v>52</v>
      </c>
      <c r="L213" s="63">
        <v>51</v>
      </c>
      <c r="M213" s="56">
        <v>48</v>
      </c>
      <c r="N213" s="59">
        <f t="shared" si="12"/>
        <v>260.10000000000002</v>
      </c>
      <c r="O213" s="63">
        <v>51</v>
      </c>
      <c r="P213" s="61">
        <v>53.1</v>
      </c>
      <c r="Q213" s="61">
        <v>53</v>
      </c>
      <c r="R213" s="61">
        <v>53</v>
      </c>
      <c r="S213" s="56">
        <v>50</v>
      </c>
      <c r="T213" s="129">
        <v>4.8</v>
      </c>
      <c r="U213" s="19"/>
    </row>
    <row r="214" spans="1:21" ht="18" customHeight="1">
      <c r="A214" s="19"/>
      <c r="B214" s="211"/>
      <c r="C214" s="183"/>
      <c r="D214" s="140">
        <v>9</v>
      </c>
      <c r="E214" s="1" t="s">
        <v>62</v>
      </c>
      <c r="F214" s="46">
        <v>10</v>
      </c>
      <c r="G214" s="123">
        <f t="shared" si="10"/>
        <v>502.66</v>
      </c>
      <c r="H214" s="59">
        <f t="shared" si="11"/>
        <v>252.05</v>
      </c>
      <c r="I214" s="63">
        <v>51</v>
      </c>
      <c r="J214" s="63">
        <v>51</v>
      </c>
      <c r="K214" s="62">
        <v>52.05</v>
      </c>
      <c r="L214" s="63">
        <v>51</v>
      </c>
      <c r="M214" s="56">
        <v>47</v>
      </c>
      <c r="N214" s="59">
        <f t="shared" si="12"/>
        <v>253.31</v>
      </c>
      <c r="O214" s="56">
        <v>50</v>
      </c>
      <c r="P214" s="62">
        <v>52</v>
      </c>
      <c r="Q214" s="62">
        <v>52.31</v>
      </c>
      <c r="R214" s="63">
        <v>51</v>
      </c>
      <c r="S214" s="56">
        <v>48</v>
      </c>
      <c r="T214" s="106">
        <v>2.7</v>
      </c>
      <c r="U214" s="19"/>
    </row>
    <row r="215" spans="1:21" ht="18" customHeight="1">
      <c r="A215" s="19"/>
      <c r="B215" s="211"/>
      <c r="C215" s="183"/>
      <c r="D215" s="140">
        <v>10</v>
      </c>
      <c r="E215" s="1" t="s">
        <v>85</v>
      </c>
      <c r="F215" s="46">
        <v>9</v>
      </c>
      <c r="G215" s="124">
        <f t="shared" si="10"/>
        <v>498.77000000000004</v>
      </c>
      <c r="H215" s="59">
        <f t="shared" si="11"/>
        <v>251.36</v>
      </c>
      <c r="I215" s="56">
        <v>49</v>
      </c>
      <c r="J215" s="62">
        <v>52.36</v>
      </c>
      <c r="K215" s="62">
        <v>52</v>
      </c>
      <c r="L215" s="56">
        <v>50</v>
      </c>
      <c r="M215" s="56">
        <v>48</v>
      </c>
      <c r="N215" s="32">
        <f t="shared" si="12"/>
        <v>249.81</v>
      </c>
      <c r="O215" s="56">
        <v>50</v>
      </c>
      <c r="P215" s="62">
        <v>51.81</v>
      </c>
      <c r="Q215" s="62">
        <v>52</v>
      </c>
      <c r="R215" s="56">
        <v>50</v>
      </c>
      <c r="S215" s="56">
        <v>46</v>
      </c>
      <c r="T215" s="106">
        <v>2.4</v>
      </c>
      <c r="U215" s="19"/>
    </row>
    <row r="216" spans="1:21" ht="18" customHeight="1">
      <c r="A216" s="19"/>
      <c r="B216" s="211"/>
      <c r="C216" s="183"/>
      <c r="D216" s="140">
        <v>11</v>
      </c>
      <c r="E216" s="1" t="s">
        <v>107</v>
      </c>
      <c r="F216" s="46">
        <v>8</v>
      </c>
      <c r="G216" s="124">
        <f>H216+N216-T216-12</f>
        <v>493.7</v>
      </c>
      <c r="H216" s="59">
        <f t="shared" si="11"/>
        <v>258.76</v>
      </c>
      <c r="I216" s="62">
        <v>52</v>
      </c>
      <c r="J216" s="61">
        <v>52.76</v>
      </c>
      <c r="K216" s="61">
        <v>53</v>
      </c>
      <c r="L216" s="62">
        <v>52</v>
      </c>
      <c r="M216" s="56">
        <v>49</v>
      </c>
      <c r="N216" s="32">
        <f t="shared" si="12"/>
        <v>248.74</v>
      </c>
      <c r="O216" s="56">
        <v>49</v>
      </c>
      <c r="P216" s="62">
        <v>51.74</v>
      </c>
      <c r="Q216" s="62">
        <v>52</v>
      </c>
      <c r="R216" s="56">
        <v>49</v>
      </c>
      <c r="S216" s="56">
        <v>47</v>
      </c>
      <c r="T216" s="106">
        <v>1.8</v>
      </c>
      <c r="U216" s="19"/>
    </row>
    <row r="217" spans="1:21" ht="18" customHeight="1">
      <c r="A217" s="19"/>
      <c r="B217" s="211"/>
      <c r="C217" s="183"/>
      <c r="D217" s="140">
        <v>12</v>
      </c>
      <c r="E217" s="1" t="s">
        <v>110</v>
      </c>
      <c r="F217" s="46">
        <v>7</v>
      </c>
      <c r="G217" s="124">
        <f>H217+N217-T217</f>
        <v>490.98</v>
      </c>
      <c r="H217" s="32">
        <f t="shared" si="11"/>
        <v>240.21</v>
      </c>
      <c r="I217" s="56">
        <v>47</v>
      </c>
      <c r="J217" s="56">
        <v>50</v>
      </c>
      <c r="K217" s="56">
        <v>49.21</v>
      </c>
      <c r="L217" s="56">
        <v>48</v>
      </c>
      <c r="M217" s="56">
        <v>46</v>
      </c>
      <c r="N217" s="59">
        <f t="shared" si="12"/>
        <v>252.27</v>
      </c>
      <c r="O217" s="56">
        <v>50</v>
      </c>
      <c r="P217" s="62">
        <v>52</v>
      </c>
      <c r="Q217" s="61">
        <v>53.27</v>
      </c>
      <c r="R217" s="56">
        <v>50</v>
      </c>
      <c r="S217" s="56">
        <v>47</v>
      </c>
      <c r="T217" s="106">
        <v>1.5</v>
      </c>
      <c r="U217" s="19"/>
    </row>
    <row r="218" spans="1:21" ht="18" customHeight="1">
      <c r="A218" s="19"/>
      <c r="B218" s="211"/>
      <c r="C218" s="183"/>
      <c r="D218" s="145">
        <v>13</v>
      </c>
      <c r="E218" s="1" t="s">
        <v>149</v>
      </c>
      <c r="F218" s="46">
        <v>6</v>
      </c>
      <c r="G218" s="124">
        <f>H218+N218-T218</f>
        <v>485.82999999999993</v>
      </c>
      <c r="H218" s="32">
        <f t="shared" si="11"/>
        <v>248.89</v>
      </c>
      <c r="I218" s="56">
        <v>46.89</v>
      </c>
      <c r="J218" s="62">
        <v>52</v>
      </c>
      <c r="K218" s="63">
        <v>51</v>
      </c>
      <c r="L218" s="56">
        <v>50</v>
      </c>
      <c r="M218" s="56">
        <v>49</v>
      </c>
      <c r="N218" s="32">
        <f t="shared" si="12"/>
        <v>246.54</v>
      </c>
      <c r="O218" s="63">
        <v>50.54</v>
      </c>
      <c r="P218" s="63">
        <v>51</v>
      </c>
      <c r="Q218" s="56">
        <v>50</v>
      </c>
      <c r="R218" s="56">
        <v>49</v>
      </c>
      <c r="S218" s="56">
        <v>46</v>
      </c>
      <c r="T218" s="130">
        <v>9.6</v>
      </c>
      <c r="U218" s="19"/>
    </row>
    <row r="219" spans="1:21" ht="18" customHeight="1">
      <c r="A219" s="19"/>
      <c r="B219" s="211"/>
      <c r="C219" s="183"/>
      <c r="D219" s="145">
        <v>14</v>
      </c>
      <c r="E219" s="1" t="s">
        <v>162</v>
      </c>
      <c r="F219" s="46">
        <v>5</v>
      </c>
      <c r="G219" s="124">
        <f>H219+N219-T219</f>
        <v>478.47</v>
      </c>
      <c r="H219" s="32">
        <f t="shared" si="11"/>
        <v>249.14</v>
      </c>
      <c r="I219" s="56">
        <v>49</v>
      </c>
      <c r="J219" s="63">
        <v>51</v>
      </c>
      <c r="K219" s="63">
        <v>51</v>
      </c>
      <c r="L219" s="63">
        <v>51.14</v>
      </c>
      <c r="M219" s="56">
        <v>47</v>
      </c>
      <c r="N219" s="32">
        <f t="shared" si="12"/>
        <v>231.73</v>
      </c>
      <c r="O219" s="56">
        <v>46</v>
      </c>
      <c r="P219" s="56">
        <v>47</v>
      </c>
      <c r="Q219" s="56">
        <v>46</v>
      </c>
      <c r="R219" s="56">
        <v>48.73</v>
      </c>
      <c r="S219" s="56">
        <v>44</v>
      </c>
      <c r="T219" s="106">
        <v>2.4</v>
      </c>
      <c r="U219" s="19"/>
    </row>
    <row r="220" spans="1:21" ht="18" customHeight="1">
      <c r="A220" s="19"/>
      <c r="B220" s="211"/>
      <c r="C220" s="183"/>
      <c r="D220" s="145">
        <v>15</v>
      </c>
      <c r="E220" s="1" t="s">
        <v>56</v>
      </c>
      <c r="F220" s="46">
        <v>4</v>
      </c>
      <c r="G220" s="124">
        <f>H220+N220-T220</f>
        <v>472.71999999999997</v>
      </c>
      <c r="H220" s="32">
        <f t="shared" si="11"/>
        <v>238.32999999999998</v>
      </c>
      <c r="I220" s="63">
        <v>51</v>
      </c>
      <c r="J220" s="63">
        <v>51</v>
      </c>
      <c r="K220" s="56">
        <v>39</v>
      </c>
      <c r="L220" s="56">
        <v>49</v>
      </c>
      <c r="M220" s="56">
        <v>48.33</v>
      </c>
      <c r="N220" s="32">
        <f t="shared" si="12"/>
        <v>238.89</v>
      </c>
      <c r="O220" s="56">
        <v>38</v>
      </c>
      <c r="P220" s="63">
        <v>51</v>
      </c>
      <c r="Q220" s="63">
        <v>51</v>
      </c>
      <c r="R220" s="56">
        <v>50</v>
      </c>
      <c r="S220" s="56">
        <v>48.89</v>
      </c>
      <c r="T220" s="129">
        <v>4.5</v>
      </c>
      <c r="U220" s="19"/>
    </row>
    <row r="221" spans="1:21" ht="18" customHeight="1">
      <c r="A221" s="19"/>
      <c r="B221" s="21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18" customHeight="1">
      <c r="A222" s="19"/>
      <c r="B222" s="211"/>
      <c r="C222" s="42"/>
      <c r="D222" s="57"/>
      <c r="E222" s="42"/>
      <c r="F222" s="57"/>
      <c r="G222" s="42"/>
      <c r="H222" s="57"/>
      <c r="I222" s="42"/>
      <c r="J222" s="57"/>
      <c r="K222" s="42"/>
      <c r="L222" s="57"/>
      <c r="M222" s="42"/>
      <c r="N222" s="57"/>
      <c r="O222" s="42"/>
      <c r="P222" s="57"/>
      <c r="Q222" s="42"/>
      <c r="R222" s="57"/>
      <c r="S222" s="42"/>
      <c r="T222" s="57"/>
      <c r="U222" s="19"/>
    </row>
    <row r="223" spans="1:21" ht="18" customHeight="1">
      <c r="A223" s="19"/>
      <c r="B223" s="21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18" customHeight="1">
      <c r="A224" s="19"/>
      <c r="B224" s="211"/>
      <c r="C224" s="183" t="s">
        <v>67</v>
      </c>
      <c r="D224" s="184" t="s">
        <v>131</v>
      </c>
      <c r="E224" s="184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9"/>
      <c r="Q224" s="21"/>
      <c r="R224" s="21"/>
      <c r="S224" s="21"/>
      <c r="T224" s="21"/>
      <c r="U224" s="19"/>
    </row>
    <row r="225" spans="1:21" ht="18" customHeight="1">
      <c r="A225" s="19"/>
      <c r="B225" s="211"/>
      <c r="C225" s="183"/>
      <c r="D225" s="174" t="s">
        <v>1</v>
      </c>
      <c r="E225" s="185" t="s">
        <v>15</v>
      </c>
      <c r="F225" s="187" t="s">
        <v>112</v>
      </c>
      <c r="G225" s="188"/>
      <c r="H225" s="187" t="s">
        <v>5</v>
      </c>
      <c r="I225" s="188"/>
      <c r="J225" s="191" t="s">
        <v>0</v>
      </c>
      <c r="K225" s="192"/>
      <c r="L225" s="195" t="s">
        <v>11</v>
      </c>
      <c r="M225" s="196"/>
      <c r="N225" s="199" t="s">
        <v>30</v>
      </c>
      <c r="O225" s="201" t="s">
        <v>3</v>
      </c>
      <c r="P225" s="19"/>
      <c r="Q225" s="21"/>
      <c r="R225" s="179" t="s">
        <v>167</v>
      </c>
      <c r="S225" s="179"/>
      <c r="T225" s="179"/>
      <c r="U225" s="19"/>
    </row>
    <row r="226" spans="1:21" ht="18" customHeight="1">
      <c r="A226" s="19"/>
      <c r="B226" s="211"/>
      <c r="C226" s="183"/>
      <c r="D226" s="174"/>
      <c r="E226" s="186"/>
      <c r="F226" s="189"/>
      <c r="G226" s="190"/>
      <c r="H226" s="189"/>
      <c r="I226" s="190"/>
      <c r="J226" s="193"/>
      <c r="K226" s="194"/>
      <c r="L226" s="197"/>
      <c r="M226" s="198"/>
      <c r="N226" s="200"/>
      <c r="O226" s="202"/>
      <c r="P226" s="119" t="s">
        <v>138</v>
      </c>
      <c r="Q226" s="21"/>
      <c r="R226" s="179"/>
      <c r="S226" s="179"/>
      <c r="T226" s="179"/>
      <c r="U226" s="19"/>
    </row>
    <row r="227" spans="1:21" ht="18" customHeight="1">
      <c r="A227" s="19"/>
      <c r="B227" s="211"/>
      <c r="C227" s="183"/>
      <c r="D227" s="140">
        <v>1</v>
      </c>
      <c r="E227" s="1" t="s">
        <v>63</v>
      </c>
      <c r="F227" s="180" t="s">
        <v>150</v>
      </c>
      <c r="G227" s="180"/>
      <c r="H227" s="210" t="s">
        <v>39</v>
      </c>
      <c r="I227" s="210"/>
      <c r="J227" s="180" t="s">
        <v>98</v>
      </c>
      <c r="K227" s="180"/>
      <c r="L227" s="180" t="s">
        <v>99</v>
      </c>
      <c r="M227" s="180"/>
      <c r="N227" s="44" t="s">
        <v>24</v>
      </c>
      <c r="O227" s="98">
        <v>6.4829999999999997</v>
      </c>
      <c r="P227" s="115">
        <v>2</v>
      </c>
      <c r="Q227" s="21"/>
      <c r="R227" s="179"/>
      <c r="S227" s="179"/>
      <c r="T227" s="179"/>
      <c r="U227" s="19"/>
    </row>
    <row r="228" spans="1:21" ht="18" customHeight="1">
      <c r="A228" s="19"/>
      <c r="B228" s="211"/>
      <c r="C228" s="183"/>
      <c r="D228" s="140">
        <v>2</v>
      </c>
      <c r="E228" s="1" t="s">
        <v>102</v>
      </c>
      <c r="F228" s="180" t="s">
        <v>46</v>
      </c>
      <c r="G228" s="180"/>
      <c r="H228" s="180" t="s">
        <v>100</v>
      </c>
      <c r="I228" s="180"/>
      <c r="J228" s="180" t="s">
        <v>91</v>
      </c>
      <c r="K228" s="180"/>
      <c r="L228" s="180" t="s">
        <v>148</v>
      </c>
      <c r="M228" s="180"/>
      <c r="N228" s="44" t="s">
        <v>24</v>
      </c>
      <c r="O228" s="98">
        <v>6.57</v>
      </c>
      <c r="P228" s="112">
        <v>3</v>
      </c>
      <c r="Q228" s="21"/>
      <c r="R228" s="179"/>
      <c r="S228" s="179"/>
      <c r="T228" s="179"/>
      <c r="U228" s="19"/>
    </row>
    <row r="229" spans="1:21" ht="18" customHeight="1">
      <c r="A229" s="19"/>
      <c r="B229" s="211"/>
      <c r="C229" s="183"/>
      <c r="D229" s="140">
        <v>3</v>
      </c>
      <c r="E229" s="1" t="s">
        <v>71</v>
      </c>
      <c r="F229" s="180" t="s">
        <v>100</v>
      </c>
      <c r="G229" s="180"/>
      <c r="H229" s="180" t="s">
        <v>118</v>
      </c>
      <c r="I229" s="180"/>
      <c r="J229" s="180" t="s">
        <v>103</v>
      </c>
      <c r="K229" s="180"/>
      <c r="L229" s="180" t="s">
        <v>148</v>
      </c>
      <c r="M229" s="180"/>
      <c r="N229" s="44" t="s">
        <v>24</v>
      </c>
      <c r="O229" s="98">
        <v>6.5890000000000004</v>
      </c>
      <c r="P229" s="117">
        <v>4</v>
      </c>
      <c r="Q229" s="21"/>
      <c r="R229" s="179"/>
      <c r="S229" s="179"/>
      <c r="T229" s="179"/>
      <c r="U229" s="19"/>
    </row>
    <row r="230" spans="1:21" ht="18" customHeight="1">
      <c r="A230" s="19"/>
      <c r="B230" s="211"/>
      <c r="C230" s="183"/>
      <c r="D230" s="140">
        <v>4</v>
      </c>
      <c r="E230" s="1" t="s">
        <v>105</v>
      </c>
      <c r="F230" s="180" t="s">
        <v>72</v>
      </c>
      <c r="G230" s="180"/>
      <c r="H230" s="180" t="s">
        <v>106</v>
      </c>
      <c r="I230" s="180"/>
      <c r="J230" s="180" t="s">
        <v>98</v>
      </c>
      <c r="K230" s="180"/>
      <c r="L230" s="180" t="s">
        <v>65</v>
      </c>
      <c r="M230" s="180"/>
      <c r="N230" s="44" t="s">
        <v>16</v>
      </c>
      <c r="O230" s="86">
        <v>6.6120000000000001</v>
      </c>
      <c r="P230" s="116">
        <v>1</v>
      </c>
      <c r="Q230" s="21"/>
      <c r="R230" s="179"/>
      <c r="S230" s="179"/>
      <c r="T230" s="179"/>
      <c r="U230" s="19"/>
    </row>
    <row r="231" spans="1:21" ht="18" customHeight="1" thickBot="1">
      <c r="A231" s="19"/>
      <c r="B231" s="211"/>
      <c r="C231" s="183"/>
      <c r="D231" s="91">
        <v>5</v>
      </c>
      <c r="E231" s="92" t="s">
        <v>49</v>
      </c>
      <c r="F231" s="182" t="s">
        <v>118</v>
      </c>
      <c r="G231" s="182"/>
      <c r="H231" s="182" t="s">
        <v>150</v>
      </c>
      <c r="I231" s="182"/>
      <c r="J231" s="182" t="s">
        <v>91</v>
      </c>
      <c r="K231" s="182"/>
      <c r="L231" s="182" t="s">
        <v>65</v>
      </c>
      <c r="M231" s="182"/>
      <c r="N231" s="93" t="s">
        <v>24</v>
      </c>
      <c r="O231" s="94">
        <v>6.6280000000000001</v>
      </c>
      <c r="P231" s="118">
        <v>5</v>
      </c>
      <c r="Q231" s="21"/>
      <c r="R231" s="179"/>
      <c r="S231" s="179"/>
      <c r="T231" s="179"/>
      <c r="U231" s="19"/>
    </row>
    <row r="232" spans="1:21" ht="18" customHeight="1" thickTop="1">
      <c r="A232" s="19"/>
      <c r="B232" s="211"/>
      <c r="C232" s="183"/>
      <c r="D232" s="82">
        <v>6</v>
      </c>
      <c r="E232" s="88" t="s">
        <v>123</v>
      </c>
      <c r="F232" s="207" t="s">
        <v>129</v>
      </c>
      <c r="G232" s="207"/>
      <c r="H232" s="207" t="s">
        <v>46</v>
      </c>
      <c r="I232" s="207"/>
      <c r="J232" s="207" t="s">
        <v>103</v>
      </c>
      <c r="K232" s="207"/>
      <c r="L232" s="207" t="s">
        <v>65</v>
      </c>
      <c r="M232" s="207"/>
      <c r="N232" s="89" t="s">
        <v>16</v>
      </c>
      <c r="O232" s="97">
        <v>6.6849999999999996</v>
      </c>
      <c r="P232" s="116">
        <v>1</v>
      </c>
      <c r="Q232" s="21"/>
      <c r="R232" s="21"/>
      <c r="S232" s="21"/>
      <c r="T232" s="21"/>
      <c r="U232" s="19"/>
    </row>
    <row r="233" spans="1:21" ht="18" customHeight="1">
      <c r="A233" s="19"/>
      <c r="B233" s="211"/>
      <c r="C233" s="183"/>
      <c r="D233" s="145">
        <v>7</v>
      </c>
      <c r="E233" s="1" t="s">
        <v>85</v>
      </c>
      <c r="F233" s="180" t="s">
        <v>51</v>
      </c>
      <c r="G233" s="180"/>
      <c r="H233" s="210" t="s">
        <v>125</v>
      </c>
      <c r="I233" s="210"/>
      <c r="J233" s="180" t="s">
        <v>91</v>
      </c>
      <c r="K233" s="180"/>
      <c r="L233" s="180" t="s">
        <v>65</v>
      </c>
      <c r="M233" s="180"/>
      <c r="N233" s="44" t="s">
        <v>16</v>
      </c>
      <c r="O233" s="86">
        <v>6.6920000000000002</v>
      </c>
      <c r="P233" s="112">
        <v>3</v>
      </c>
      <c r="Q233" s="19"/>
      <c r="R233" s="19"/>
      <c r="S233" s="19"/>
      <c r="T233" s="19"/>
      <c r="U233" s="19"/>
    </row>
    <row r="234" spans="1:21" ht="18" customHeight="1">
      <c r="A234" s="19"/>
      <c r="B234" s="211"/>
      <c r="C234" s="183"/>
      <c r="D234" s="82">
        <v>8</v>
      </c>
      <c r="E234" s="88" t="s">
        <v>124</v>
      </c>
      <c r="F234" s="180" t="s">
        <v>106</v>
      </c>
      <c r="G234" s="180"/>
      <c r="H234" s="180" t="s">
        <v>129</v>
      </c>
      <c r="I234" s="180"/>
      <c r="J234" s="180" t="s">
        <v>98</v>
      </c>
      <c r="K234" s="180"/>
      <c r="L234" s="180" t="s">
        <v>104</v>
      </c>
      <c r="M234" s="180"/>
      <c r="N234" s="89" t="s">
        <v>96</v>
      </c>
      <c r="O234" s="86">
        <v>6.7290000000000001</v>
      </c>
      <c r="P234" s="117">
        <v>4</v>
      </c>
      <c r="Q234" s="6"/>
      <c r="R234" s="113">
        <v>6</v>
      </c>
      <c r="S234" s="6"/>
      <c r="T234" s="6"/>
      <c r="U234" s="19"/>
    </row>
    <row r="235" spans="1:21" ht="18" customHeight="1">
      <c r="A235" s="19"/>
      <c r="B235" s="211"/>
      <c r="C235" s="183"/>
      <c r="D235" s="140">
        <v>9</v>
      </c>
      <c r="E235" s="1" t="s">
        <v>107</v>
      </c>
      <c r="F235" s="180" t="s">
        <v>127</v>
      </c>
      <c r="G235" s="180"/>
      <c r="H235" s="180" t="s">
        <v>72</v>
      </c>
      <c r="I235" s="180"/>
      <c r="J235" s="180" t="s">
        <v>134</v>
      </c>
      <c r="K235" s="180"/>
      <c r="L235" s="180" t="s">
        <v>104</v>
      </c>
      <c r="M235" s="180"/>
      <c r="N235" s="44" t="s">
        <v>16</v>
      </c>
      <c r="O235" s="86">
        <v>6.7850000000000001</v>
      </c>
      <c r="P235" s="115">
        <v>2</v>
      </c>
      <c r="Q235" s="6"/>
      <c r="R235" s="117">
        <v>4</v>
      </c>
      <c r="S235" s="6"/>
      <c r="T235" s="6"/>
      <c r="U235" s="19"/>
    </row>
    <row r="236" spans="1:21" ht="18" customHeight="1" thickBot="1">
      <c r="A236" s="19"/>
      <c r="B236" s="211"/>
      <c r="C236" s="183"/>
      <c r="D236" s="91">
        <v>10</v>
      </c>
      <c r="E236" s="92" t="s">
        <v>62</v>
      </c>
      <c r="F236" s="182" t="s">
        <v>90</v>
      </c>
      <c r="G236" s="182"/>
      <c r="H236" s="182" t="s">
        <v>37</v>
      </c>
      <c r="I236" s="182"/>
      <c r="J236" s="182" t="s">
        <v>103</v>
      </c>
      <c r="K236" s="182"/>
      <c r="L236" s="182" t="s">
        <v>65</v>
      </c>
      <c r="M236" s="182"/>
      <c r="N236" s="93" t="s">
        <v>16</v>
      </c>
      <c r="O236" s="94">
        <v>6.798</v>
      </c>
      <c r="P236" s="118">
        <v>5</v>
      </c>
      <c r="Q236" s="6"/>
      <c r="R236" s="118">
        <v>5</v>
      </c>
      <c r="S236" s="114">
        <v>7</v>
      </c>
      <c r="T236" s="6"/>
      <c r="U236" s="19"/>
    </row>
    <row r="237" spans="1:21" ht="18" customHeight="1" thickTop="1">
      <c r="A237" s="19"/>
      <c r="B237" s="211"/>
      <c r="C237" s="183"/>
      <c r="D237" s="82">
        <v>11</v>
      </c>
      <c r="E237" s="88" t="s">
        <v>57</v>
      </c>
      <c r="F237" s="207" t="s">
        <v>37</v>
      </c>
      <c r="G237" s="207"/>
      <c r="H237" s="207" t="s">
        <v>2</v>
      </c>
      <c r="I237" s="207"/>
      <c r="J237" s="207" t="s">
        <v>91</v>
      </c>
      <c r="K237" s="207"/>
      <c r="L237" s="207" t="s">
        <v>65</v>
      </c>
      <c r="M237" s="207"/>
      <c r="N237" s="89" t="s">
        <v>16</v>
      </c>
      <c r="O237" s="90">
        <v>6.8</v>
      </c>
      <c r="P237" s="112">
        <v>3</v>
      </c>
      <c r="Q237" s="6"/>
      <c r="R237" s="112">
        <v>3</v>
      </c>
      <c r="S237" s="6"/>
      <c r="T237" s="6"/>
      <c r="U237" s="19"/>
    </row>
    <row r="238" spans="1:21" ht="18" customHeight="1">
      <c r="A238" s="19"/>
      <c r="B238" s="211"/>
      <c r="C238" s="183"/>
      <c r="D238" s="140">
        <v>12</v>
      </c>
      <c r="E238" s="1" t="s">
        <v>110</v>
      </c>
      <c r="F238" s="180" t="s">
        <v>40</v>
      </c>
      <c r="G238" s="180"/>
      <c r="H238" s="180" t="s">
        <v>109</v>
      </c>
      <c r="I238" s="180"/>
      <c r="J238" s="180" t="s">
        <v>98</v>
      </c>
      <c r="K238" s="180"/>
      <c r="L238" s="180" t="s">
        <v>65</v>
      </c>
      <c r="M238" s="180"/>
      <c r="N238" s="44" t="s">
        <v>16</v>
      </c>
      <c r="O238" s="87">
        <v>6.8209999999999997</v>
      </c>
      <c r="P238" s="116">
        <v>1</v>
      </c>
      <c r="Q238" s="6"/>
      <c r="R238" s="116">
        <v>1</v>
      </c>
      <c r="S238" s="115">
        <v>2</v>
      </c>
      <c r="T238" s="19"/>
      <c r="U238" s="19"/>
    </row>
    <row r="239" spans="1:21" ht="18" customHeight="1">
      <c r="A239" s="19"/>
      <c r="B239" s="211"/>
      <c r="C239" s="183"/>
      <c r="D239" s="140">
        <v>13</v>
      </c>
      <c r="E239" s="1" t="s">
        <v>56</v>
      </c>
      <c r="F239" s="180" t="s">
        <v>2</v>
      </c>
      <c r="G239" s="180"/>
      <c r="H239" s="180" t="s">
        <v>90</v>
      </c>
      <c r="I239" s="180"/>
      <c r="J239" s="180" t="s">
        <v>134</v>
      </c>
      <c r="K239" s="180"/>
      <c r="L239" s="180" t="s">
        <v>166</v>
      </c>
      <c r="M239" s="180"/>
      <c r="N239" s="44" t="s">
        <v>96</v>
      </c>
      <c r="O239" s="87">
        <v>6.8259999999999996</v>
      </c>
      <c r="P239" s="117">
        <v>4</v>
      </c>
      <c r="Q239" s="6"/>
      <c r="R239" s="6"/>
      <c r="S239" s="6"/>
      <c r="T239" s="6"/>
      <c r="U239" s="19"/>
    </row>
    <row r="240" spans="1:21" ht="18" customHeight="1">
      <c r="A240" s="19"/>
      <c r="B240" s="211"/>
      <c r="C240" s="183"/>
      <c r="D240" s="145">
        <v>14</v>
      </c>
      <c r="E240" s="1" t="s">
        <v>149</v>
      </c>
      <c r="F240" s="210" t="s">
        <v>125</v>
      </c>
      <c r="G240" s="210"/>
      <c r="H240" s="180" t="s">
        <v>40</v>
      </c>
      <c r="I240" s="180"/>
      <c r="J240" s="180" t="s">
        <v>98</v>
      </c>
      <c r="K240" s="180"/>
      <c r="L240" s="180" t="s">
        <v>65</v>
      </c>
      <c r="M240" s="180"/>
      <c r="N240" s="44" t="s">
        <v>96</v>
      </c>
      <c r="O240" s="87">
        <v>6.8579999999999997</v>
      </c>
      <c r="P240" s="115">
        <v>2</v>
      </c>
      <c r="Q240" s="6"/>
      <c r="R240" s="6"/>
      <c r="S240" s="6"/>
      <c r="T240" s="6"/>
      <c r="U240" s="19"/>
    </row>
    <row r="241" spans="1:22" ht="18" customHeight="1">
      <c r="A241" s="19"/>
      <c r="B241" s="211"/>
      <c r="C241" s="183"/>
      <c r="D241" s="145">
        <v>15</v>
      </c>
      <c r="E241" s="1" t="s">
        <v>162</v>
      </c>
      <c r="F241" s="180" t="s">
        <v>109</v>
      </c>
      <c r="G241" s="180"/>
      <c r="H241" s="180" t="s">
        <v>127</v>
      </c>
      <c r="I241" s="180"/>
      <c r="J241" s="180" t="s">
        <v>98</v>
      </c>
      <c r="K241" s="180"/>
      <c r="L241" s="180" t="s">
        <v>65</v>
      </c>
      <c r="M241" s="180"/>
      <c r="N241" s="44" t="s">
        <v>96</v>
      </c>
      <c r="O241" s="39">
        <v>7.0090000000000003</v>
      </c>
      <c r="P241" s="118">
        <v>5</v>
      </c>
      <c r="Q241" s="6"/>
      <c r="R241" s="6"/>
      <c r="S241" s="6"/>
      <c r="T241" s="6"/>
      <c r="U241" s="19"/>
    </row>
    <row r="242" spans="1:22" s="24" customFormat="1" ht="18" customHeight="1">
      <c r="A242" s="6"/>
      <c r="B242" s="211"/>
      <c r="C242" s="183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19"/>
    </row>
    <row r="243" spans="1:22" ht="18" customHeight="1">
      <c r="A243" s="19"/>
      <c r="B243" s="211"/>
      <c r="C243" s="183"/>
      <c r="D243" s="184" t="s">
        <v>23</v>
      </c>
      <c r="E243" s="184"/>
      <c r="F243" s="184"/>
      <c r="G243" s="184"/>
      <c r="H243" s="184"/>
      <c r="I243" s="184"/>
      <c r="J243" s="184"/>
      <c r="K243" s="184"/>
      <c r="L243" s="184"/>
      <c r="M243" s="184"/>
      <c r="N243" s="184"/>
      <c r="O243" s="184"/>
      <c r="P243" s="184"/>
      <c r="Q243" s="184"/>
      <c r="R243" s="184"/>
      <c r="S243" s="184"/>
      <c r="T243" s="173" t="s">
        <v>132</v>
      </c>
      <c r="U243" s="19"/>
    </row>
    <row r="244" spans="1:22" ht="18" customHeight="1">
      <c r="A244" s="19"/>
      <c r="B244" s="211"/>
      <c r="C244" s="183"/>
      <c r="D244" s="174" t="s">
        <v>1</v>
      </c>
      <c r="E244" s="175" t="s">
        <v>15</v>
      </c>
      <c r="F244" s="176" t="s">
        <v>52</v>
      </c>
      <c r="G244" s="177" t="s">
        <v>20</v>
      </c>
      <c r="H244" s="178" t="s">
        <v>17</v>
      </c>
      <c r="I244" s="178"/>
      <c r="J244" s="178"/>
      <c r="K244" s="178"/>
      <c r="L244" s="178"/>
      <c r="M244" s="178"/>
      <c r="N244" s="178" t="s">
        <v>18</v>
      </c>
      <c r="O244" s="178"/>
      <c r="P244" s="178"/>
      <c r="Q244" s="178"/>
      <c r="R244" s="178"/>
      <c r="S244" s="178"/>
      <c r="T244" s="173"/>
      <c r="U244" s="19"/>
    </row>
    <row r="245" spans="1:22" ht="18" customHeight="1">
      <c r="A245" s="19"/>
      <c r="B245" s="211"/>
      <c r="C245" s="183"/>
      <c r="D245" s="174"/>
      <c r="E245" s="175"/>
      <c r="F245" s="176"/>
      <c r="G245" s="177"/>
      <c r="H245" s="43" t="s">
        <v>19</v>
      </c>
      <c r="I245" s="28">
        <v>1</v>
      </c>
      <c r="J245" s="25">
        <v>2</v>
      </c>
      <c r="K245" s="26">
        <v>3</v>
      </c>
      <c r="L245" s="27">
        <v>4</v>
      </c>
      <c r="M245" s="33">
        <v>5</v>
      </c>
      <c r="N245" s="43" t="s">
        <v>19</v>
      </c>
      <c r="O245" s="28">
        <v>1</v>
      </c>
      <c r="P245" s="25">
        <v>2</v>
      </c>
      <c r="Q245" s="26">
        <v>3</v>
      </c>
      <c r="R245" s="27">
        <v>4</v>
      </c>
      <c r="S245" s="33">
        <v>5</v>
      </c>
      <c r="T245" s="173"/>
      <c r="U245" s="19"/>
    </row>
    <row r="246" spans="1:22" ht="18" customHeight="1">
      <c r="A246" s="19"/>
      <c r="B246" s="211"/>
      <c r="C246" s="183"/>
      <c r="D246" s="140">
        <v>1</v>
      </c>
      <c r="E246" s="1" t="s">
        <v>102</v>
      </c>
      <c r="F246" s="46">
        <v>20</v>
      </c>
      <c r="G246" s="123">
        <f t="shared" ref="G246:G260" si="13">H246+N246-T246</f>
        <v>527.13</v>
      </c>
      <c r="H246" s="139">
        <f t="shared" ref="H246:H260" si="14">SUM(I246:M246)</f>
        <v>263.63</v>
      </c>
      <c r="I246" s="60">
        <v>53.63</v>
      </c>
      <c r="J246" s="60">
        <v>54</v>
      </c>
      <c r="K246" s="61">
        <v>53</v>
      </c>
      <c r="L246" s="61">
        <v>53</v>
      </c>
      <c r="M246" s="56">
        <v>50</v>
      </c>
      <c r="N246" s="127">
        <f t="shared" ref="N246:N260" si="15">SUM(O246:S246)</f>
        <v>264.10000000000002</v>
      </c>
      <c r="O246" s="60">
        <v>54.1</v>
      </c>
      <c r="P246" s="61">
        <v>53</v>
      </c>
      <c r="Q246" s="61">
        <v>53</v>
      </c>
      <c r="R246" s="61">
        <v>53</v>
      </c>
      <c r="S246" s="63">
        <v>51</v>
      </c>
      <c r="T246" s="106">
        <v>0.6</v>
      </c>
      <c r="U246" s="19"/>
      <c r="V246" s="60"/>
    </row>
    <row r="247" spans="1:22" ht="18" customHeight="1">
      <c r="A247" s="19"/>
      <c r="B247" s="211"/>
      <c r="C247" s="183"/>
      <c r="D247" s="140">
        <v>2</v>
      </c>
      <c r="E247" s="1" t="s">
        <v>71</v>
      </c>
      <c r="F247" s="46">
        <v>18</v>
      </c>
      <c r="G247" s="123">
        <f>H247+N247</f>
        <v>524.77</v>
      </c>
      <c r="H247" s="40">
        <f t="shared" si="14"/>
        <v>262.44</v>
      </c>
      <c r="I247" s="62">
        <v>52</v>
      </c>
      <c r="J247" s="60">
        <v>54</v>
      </c>
      <c r="K247" s="60">
        <v>54</v>
      </c>
      <c r="L247" s="62">
        <v>52</v>
      </c>
      <c r="M247" s="56">
        <v>50.44</v>
      </c>
      <c r="N247" s="40">
        <f t="shared" si="15"/>
        <v>262.33</v>
      </c>
      <c r="O247" s="61">
        <v>53</v>
      </c>
      <c r="P247" s="61">
        <v>53</v>
      </c>
      <c r="Q247" s="61">
        <v>53</v>
      </c>
      <c r="R247" s="62">
        <v>52</v>
      </c>
      <c r="S247" s="63">
        <v>51.33</v>
      </c>
      <c r="T247" s="130" t="s">
        <v>165</v>
      </c>
      <c r="U247" s="19"/>
      <c r="V247" s="61"/>
    </row>
    <row r="248" spans="1:22" ht="18" customHeight="1">
      <c r="A248" s="19"/>
      <c r="B248" s="211"/>
      <c r="C248" s="183"/>
      <c r="D248" s="140">
        <v>3</v>
      </c>
      <c r="E248" s="1" t="s">
        <v>49</v>
      </c>
      <c r="F248" s="46">
        <v>16</v>
      </c>
      <c r="G248" s="123">
        <f t="shared" si="13"/>
        <v>523.5</v>
      </c>
      <c r="H248" s="59">
        <f t="shared" si="14"/>
        <v>261.33</v>
      </c>
      <c r="I248" s="62">
        <v>52</v>
      </c>
      <c r="J248" s="60">
        <v>54</v>
      </c>
      <c r="K248" s="60">
        <v>54.33</v>
      </c>
      <c r="L248" s="62">
        <v>52</v>
      </c>
      <c r="M248" s="56">
        <v>49</v>
      </c>
      <c r="N248" s="139">
        <f t="shared" si="15"/>
        <v>263.67</v>
      </c>
      <c r="O248" s="61">
        <v>53</v>
      </c>
      <c r="P248" s="60">
        <v>54</v>
      </c>
      <c r="Q248" s="100">
        <v>54.67</v>
      </c>
      <c r="R248" s="61">
        <v>53</v>
      </c>
      <c r="S248" s="56">
        <v>49</v>
      </c>
      <c r="T248" s="106">
        <v>1.5</v>
      </c>
      <c r="U248" s="19"/>
      <c r="V248" s="62"/>
    </row>
    <row r="249" spans="1:22" ht="18" customHeight="1">
      <c r="A249" s="19"/>
      <c r="B249" s="211"/>
      <c r="C249" s="183"/>
      <c r="D249" s="140">
        <v>4</v>
      </c>
      <c r="E249" s="1" t="s">
        <v>63</v>
      </c>
      <c r="F249" s="46">
        <v>15</v>
      </c>
      <c r="G249" s="123">
        <f t="shared" si="13"/>
        <v>521.13</v>
      </c>
      <c r="H249" s="127">
        <f t="shared" si="14"/>
        <v>264.52</v>
      </c>
      <c r="I249" s="61">
        <v>53</v>
      </c>
      <c r="J249" s="60">
        <v>54</v>
      </c>
      <c r="K249" s="60">
        <v>54</v>
      </c>
      <c r="L249" s="60">
        <v>53.52</v>
      </c>
      <c r="M249" s="56">
        <v>50</v>
      </c>
      <c r="N249" s="59">
        <f t="shared" si="15"/>
        <v>260.21000000000004</v>
      </c>
      <c r="O249" s="62">
        <v>52</v>
      </c>
      <c r="P249" s="62">
        <v>52</v>
      </c>
      <c r="Q249" s="61">
        <v>53</v>
      </c>
      <c r="R249" s="61">
        <v>53.21</v>
      </c>
      <c r="S249" s="56">
        <v>50</v>
      </c>
      <c r="T249" s="129">
        <v>3.6</v>
      </c>
      <c r="U249" s="19"/>
      <c r="V249" s="62"/>
    </row>
    <row r="250" spans="1:22" ht="18" customHeight="1">
      <c r="A250" s="19"/>
      <c r="B250" s="211"/>
      <c r="C250" s="183"/>
      <c r="D250" s="140">
        <v>5</v>
      </c>
      <c r="E250" s="1" t="s">
        <v>105</v>
      </c>
      <c r="F250" s="46">
        <v>14</v>
      </c>
      <c r="G250" s="123">
        <f t="shared" si="13"/>
        <v>520.12</v>
      </c>
      <c r="H250" s="59">
        <f t="shared" si="14"/>
        <v>262.02</v>
      </c>
      <c r="I250" s="62">
        <v>52</v>
      </c>
      <c r="J250" s="60">
        <v>54.02</v>
      </c>
      <c r="K250" s="61">
        <v>53</v>
      </c>
      <c r="L250" s="62">
        <v>52</v>
      </c>
      <c r="M250" s="63">
        <v>51</v>
      </c>
      <c r="N250" s="59">
        <f t="shared" si="15"/>
        <v>259</v>
      </c>
      <c r="O250" s="56">
        <v>50</v>
      </c>
      <c r="P250" s="61">
        <v>53</v>
      </c>
      <c r="Q250" s="60">
        <v>54</v>
      </c>
      <c r="R250" s="61">
        <v>53</v>
      </c>
      <c r="S250" s="56">
        <v>49</v>
      </c>
      <c r="T250" s="106">
        <v>0.9</v>
      </c>
      <c r="U250" s="19"/>
      <c r="V250" s="63"/>
    </row>
    <row r="251" spans="1:22" ht="18" customHeight="1">
      <c r="A251" s="19"/>
      <c r="B251" s="211"/>
      <c r="C251" s="183"/>
      <c r="D251" s="140">
        <v>6</v>
      </c>
      <c r="E251" s="1" t="s">
        <v>123</v>
      </c>
      <c r="F251" s="46">
        <v>13</v>
      </c>
      <c r="G251" s="123">
        <f t="shared" si="13"/>
        <v>512.59999999999991</v>
      </c>
      <c r="H251" s="59">
        <f t="shared" si="14"/>
        <v>255.13</v>
      </c>
      <c r="I251" s="56">
        <v>50</v>
      </c>
      <c r="J251" s="62">
        <v>52.13</v>
      </c>
      <c r="K251" s="61">
        <v>53</v>
      </c>
      <c r="L251" s="63">
        <v>51</v>
      </c>
      <c r="M251" s="56">
        <v>49</v>
      </c>
      <c r="N251" s="59">
        <f t="shared" si="15"/>
        <v>261.67</v>
      </c>
      <c r="O251" s="62">
        <v>52</v>
      </c>
      <c r="P251" s="60">
        <v>53.67</v>
      </c>
      <c r="Q251" s="60">
        <v>54</v>
      </c>
      <c r="R251" s="61">
        <v>53</v>
      </c>
      <c r="S251" s="56">
        <v>49</v>
      </c>
      <c r="T251" s="129">
        <v>4.2</v>
      </c>
      <c r="U251" s="19"/>
      <c r="V251" s="56"/>
    </row>
    <row r="252" spans="1:22" ht="18" customHeight="1">
      <c r="A252" s="19"/>
      <c r="B252" s="211"/>
      <c r="C252" s="183"/>
      <c r="D252" s="140">
        <v>7</v>
      </c>
      <c r="E252" s="1" t="s">
        <v>124</v>
      </c>
      <c r="F252" s="46">
        <v>12</v>
      </c>
      <c r="G252" s="123">
        <f t="shared" si="13"/>
        <v>511.53000000000003</v>
      </c>
      <c r="H252" s="59">
        <f t="shared" si="14"/>
        <v>259.22000000000003</v>
      </c>
      <c r="I252" s="63">
        <v>51</v>
      </c>
      <c r="J252" s="62">
        <v>52</v>
      </c>
      <c r="K252" s="61">
        <v>53</v>
      </c>
      <c r="L252" s="62">
        <v>52</v>
      </c>
      <c r="M252" s="63">
        <v>51.22</v>
      </c>
      <c r="N252" s="59">
        <f t="shared" si="15"/>
        <v>255.61</v>
      </c>
      <c r="O252" s="56">
        <v>50</v>
      </c>
      <c r="P252" s="62">
        <v>52</v>
      </c>
      <c r="Q252" s="62">
        <v>52</v>
      </c>
      <c r="R252" s="63">
        <v>51</v>
      </c>
      <c r="S252" s="63">
        <v>50.61</v>
      </c>
      <c r="T252" s="129">
        <v>3.3</v>
      </c>
      <c r="U252" s="19"/>
    </row>
    <row r="253" spans="1:22" ht="18" customHeight="1">
      <c r="A253" s="19"/>
      <c r="B253" s="211"/>
      <c r="C253" s="183"/>
      <c r="D253" s="140">
        <v>8</v>
      </c>
      <c r="E253" s="1" t="s">
        <v>57</v>
      </c>
      <c r="F253" s="46">
        <v>11</v>
      </c>
      <c r="G253" s="123">
        <f t="shared" si="13"/>
        <v>506.54999999999995</v>
      </c>
      <c r="H253" s="59">
        <f t="shared" si="14"/>
        <v>252.78</v>
      </c>
      <c r="I253" s="62">
        <v>51.78</v>
      </c>
      <c r="J253" s="63">
        <v>51</v>
      </c>
      <c r="K253" s="62">
        <v>52</v>
      </c>
      <c r="L253" s="63">
        <v>51</v>
      </c>
      <c r="M253" s="56">
        <v>47</v>
      </c>
      <c r="N253" s="59">
        <f t="shared" si="15"/>
        <v>254.37</v>
      </c>
      <c r="O253" s="63">
        <v>51.37</v>
      </c>
      <c r="P253" s="62">
        <v>52</v>
      </c>
      <c r="Q253" s="63">
        <v>51</v>
      </c>
      <c r="R253" s="63">
        <v>51</v>
      </c>
      <c r="S253" s="56">
        <v>49</v>
      </c>
      <c r="T253" s="106">
        <v>0.6</v>
      </c>
      <c r="U253" s="19"/>
    </row>
    <row r="254" spans="1:22" ht="18" customHeight="1">
      <c r="A254" s="19"/>
      <c r="B254" s="211"/>
      <c r="C254" s="183"/>
      <c r="D254" s="140">
        <v>9</v>
      </c>
      <c r="E254" s="1" t="s">
        <v>56</v>
      </c>
      <c r="F254" s="46">
        <v>10</v>
      </c>
      <c r="G254" s="123">
        <f t="shared" si="13"/>
        <v>504.71</v>
      </c>
      <c r="H254" s="59">
        <f t="shared" si="14"/>
        <v>254.53</v>
      </c>
      <c r="I254" s="63">
        <v>51</v>
      </c>
      <c r="J254" s="63">
        <v>51</v>
      </c>
      <c r="K254" s="61">
        <v>53</v>
      </c>
      <c r="L254" s="63">
        <v>51</v>
      </c>
      <c r="M254" s="56">
        <v>48.53</v>
      </c>
      <c r="N254" s="59">
        <f t="shared" si="15"/>
        <v>252.28</v>
      </c>
      <c r="O254" s="63">
        <v>51</v>
      </c>
      <c r="P254" s="62">
        <v>52</v>
      </c>
      <c r="Q254" s="63">
        <v>51</v>
      </c>
      <c r="R254" s="56">
        <v>50</v>
      </c>
      <c r="S254" s="56">
        <v>48.28</v>
      </c>
      <c r="T254" s="106">
        <v>2.1</v>
      </c>
      <c r="U254" s="19"/>
    </row>
    <row r="255" spans="1:22" ht="18" customHeight="1">
      <c r="A255" s="19"/>
      <c r="B255" s="211"/>
      <c r="C255" s="183"/>
      <c r="D255" s="140">
        <v>10</v>
      </c>
      <c r="E255" s="1" t="s">
        <v>107</v>
      </c>
      <c r="F255" s="46">
        <v>9</v>
      </c>
      <c r="G255" s="123">
        <f t="shared" si="13"/>
        <v>503.54999999999995</v>
      </c>
      <c r="H255" s="32">
        <f t="shared" si="14"/>
        <v>247.87</v>
      </c>
      <c r="I255" s="56">
        <v>49</v>
      </c>
      <c r="J255" s="56">
        <v>50</v>
      </c>
      <c r="K255" s="63">
        <v>51</v>
      </c>
      <c r="L255" s="63">
        <v>50.87</v>
      </c>
      <c r="M255" s="56">
        <v>47</v>
      </c>
      <c r="N255" s="59">
        <f t="shared" si="15"/>
        <v>257.77999999999997</v>
      </c>
      <c r="O255" s="62">
        <v>52</v>
      </c>
      <c r="P255" s="62">
        <v>52</v>
      </c>
      <c r="Q255" s="62">
        <v>52</v>
      </c>
      <c r="R255" s="61">
        <v>52.78</v>
      </c>
      <c r="S255" s="56">
        <v>49</v>
      </c>
      <c r="T255" s="106">
        <v>2.1</v>
      </c>
      <c r="U255" s="19"/>
    </row>
    <row r="256" spans="1:22" ht="18" customHeight="1">
      <c r="A256" s="19"/>
      <c r="B256" s="211"/>
      <c r="C256" s="183"/>
      <c r="D256" s="140">
        <v>11</v>
      </c>
      <c r="E256" s="1" t="s">
        <v>85</v>
      </c>
      <c r="F256" s="46">
        <v>8</v>
      </c>
      <c r="G256" s="123">
        <f t="shared" si="13"/>
        <v>502.89</v>
      </c>
      <c r="H256" s="59">
        <f t="shared" si="14"/>
        <v>255.32</v>
      </c>
      <c r="I256" s="63">
        <v>51.32</v>
      </c>
      <c r="J256" s="62">
        <v>52</v>
      </c>
      <c r="K256" s="62">
        <v>52</v>
      </c>
      <c r="L256" s="63">
        <v>51</v>
      </c>
      <c r="M256" s="56">
        <v>49</v>
      </c>
      <c r="N256" s="59">
        <f t="shared" si="15"/>
        <v>251.17000000000002</v>
      </c>
      <c r="O256" s="56">
        <v>50.17</v>
      </c>
      <c r="P256" s="62">
        <v>52</v>
      </c>
      <c r="Q256" s="62">
        <v>52</v>
      </c>
      <c r="R256" s="56">
        <v>49</v>
      </c>
      <c r="S256" s="56">
        <v>48</v>
      </c>
      <c r="T256" s="129">
        <v>3.6</v>
      </c>
      <c r="U256" s="19"/>
    </row>
    <row r="257" spans="1:21" ht="18" customHeight="1">
      <c r="A257" s="19"/>
      <c r="B257" s="211"/>
      <c r="C257" s="183"/>
      <c r="D257" s="140">
        <v>12</v>
      </c>
      <c r="E257" s="1" t="s">
        <v>62</v>
      </c>
      <c r="F257" s="46">
        <v>7</v>
      </c>
      <c r="G257" s="123">
        <f t="shared" si="13"/>
        <v>500.28</v>
      </c>
      <c r="H257" s="59">
        <f t="shared" si="14"/>
        <v>250.38</v>
      </c>
      <c r="I257" s="56">
        <v>50</v>
      </c>
      <c r="J257" s="63">
        <v>51</v>
      </c>
      <c r="K257" s="63">
        <v>51.38</v>
      </c>
      <c r="L257" s="56">
        <v>50</v>
      </c>
      <c r="M257" s="56">
        <v>48</v>
      </c>
      <c r="N257" s="59">
        <f t="shared" si="15"/>
        <v>251.4</v>
      </c>
      <c r="O257" s="56">
        <v>50</v>
      </c>
      <c r="P257" s="63">
        <v>51</v>
      </c>
      <c r="Q257" s="62">
        <v>52.4</v>
      </c>
      <c r="R257" s="56">
        <v>50</v>
      </c>
      <c r="S257" s="56">
        <v>48</v>
      </c>
      <c r="T257" s="106">
        <v>1.5</v>
      </c>
      <c r="U257" s="19"/>
    </row>
    <row r="258" spans="1:21" ht="18" customHeight="1">
      <c r="A258" s="19"/>
      <c r="B258" s="211"/>
      <c r="C258" s="183"/>
      <c r="D258" s="145">
        <v>13</v>
      </c>
      <c r="E258" s="1" t="s">
        <v>149</v>
      </c>
      <c r="F258" s="46">
        <v>6</v>
      </c>
      <c r="G258" s="124">
        <f t="shared" si="13"/>
        <v>496.26</v>
      </c>
      <c r="H258" s="59">
        <f t="shared" si="14"/>
        <v>250.45</v>
      </c>
      <c r="I258" s="63">
        <v>51</v>
      </c>
      <c r="J258" s="56">
        <v>50</v>
      </c>
      <c r="K258" s="62">
        <v>52</v>
      </c>
      <c r="L258" s="56">
        <v>50.45</v>
      </c>
      <c r="M258" s="56">
        <v>47</v>
      </c>
      <c r="N258" s="59">
        <f t="shared" si="15"/>
        <v>253.31</v>
      </c>
      <c r="O258" s="63">
        <v>51</v>
      </c>
      <c r="P258" s="62">
        <v>52</v>
      </c>
      <c r="Q258" s="63">
        <v>51</v>
      </c>
      <c r="R258" s="63">
        <v>51.31</v>
      </c>
      <c r="S258" s="56">
        <v>48</v>
      </c>
      <c r="T258" s="130">
        <v>7.5</v>
      </c>
      <c r="U258" s="19"/>
    </row>
    <row r="259" spans="1:21" ht="18" customHeight="1">
      <c r="A259" s="19"/>
      <c r="B259" s="211"/>
      <c r="C259" s="183"/>
      <c r="D259" s="145">
        <v>14</v>
      </c>
      <c r="E259" s="1" t="s">
        <v>162</v>
      </c>
      <c r="F259" s="46">
        <v>5</v>
      </c>
      <c r="G259" s="124">
        <f t="shared" si="13"/>
        <v>481.45</v>
      </c>
      <c r="H259" s="32">
        <f t="shared" si="14"/>
        <v>236.5</v>
      </c>
      <c r="I259" s="56">
        <v>46</v>
      </c>
      <c r="J259" s="56">
        <v>48</v>
      </c>
      <c r="K259" s="63">
        <v>50.5</v>
      </c>
      <c r="L259" s="56">
        <v>48</v>
      </c>
      <c r="M259" s="56">
        <v>44</v>
      </c>
      <c r="N259" s="59">
        <f t="shared" si="15"/>
        <v>250.65</v>
      </c>
      <c r="O259" s="56">
        <v>49</v>
      </c>
      <c r="P259" s="62">
        <v>52</v>
      </c>
      <c r="Q259" s="61">
        <v>52.65</v>
      </c>
      <c r="R259" s="56">
        <v>50</v>
      </c>
      <c r="S259" s="56">
        <v>47</v>
      </c>
      <c r="T259" s="130">
        <v>5.7</v>
      </c>
      <c r="U259" s="19"/>
    </row>
    <row r="260" spans="1:21" ht="18" customHeight="1">
      <c r="A260" s="19"/>
      <c r="B260" s="211"/>
      <c r="C260" s="183"/>
      <c r="D260" s="145">
        <v>15</v>
      </c>
      <c r="E260" s="1" t="s">
        <v>110</v>
      </c>
      <c r="F260" s="46">
        <v>4</v>
      </c>
      <c r="G260" s="124">
        <f t="shared" si="13"/>
        <v>480.47999999999996</v>
      </c>
      <c r="H260" s="59">
        <f t="shared" si="14"/>
        <v>252.07999999999998</v>
      </c>
      <c r="I260" s="56">
        <v>48</v>
      </c>
      <c r="J260" s="61">
        <v>53.08</v>
      </c>
      <c r="K260" s="62">
        <v>52</v>
      </c>
      <c r="L260" s="63">
        <v>51</v>
      </c>
      <c r="M260" s="56">
        <v>48</v>
      </c>
      <c r="N260" s="32">
        <f t="shared" si="15"/>
        <v>236.2</v>
      </c>
      <c r="O260" s="56">
        <v>43</v>
      </c>
      <c r="P260" s="56">
        <v>50.2</v>
      </c>
      <c r="Q260" s="56">
        <v>49</v>
      </c>
      <c r="R260" s="56">
        <v>49</v>
      </c>
      <c r="S260" s="56">
        <v>45</v>
      </c>
      <c r="T260" s="130">
        <v>7.8</v>
      </c>
      <c r="U260" s="19"/>
    </row>
    <row r="261" spans="1:21" ht="14.2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12.75">
      <c r="A262" s="57"/>
      <c r="B262" s="42"/>
      <c r="C262" s="57"/>
      <c r="D262" s="42"/>
      <c r="E262" s="57"/>
      <c r="F262" s="42"/>
      <c r="G262" s="57"/>
      <c r="H262" s="42"/>
      <c r="I262" s="57"/>
      <c r="J262" s="42"/>
      <c r="K262" s="57"/>
      <c r="L262" s="42"/>
      <c r="M262" s="57"/>
      <c r="N262" s="42"/>
      <c r="O262" s="57"/>
      <c r="P262" s="42"/>
      <c r="Q262" s="57"/>
      <c r="R262" s="42"/>
      <c r="S262" s="57"/>
      <c r="T262" s="42"/>
      <c r="U262" s="57"/>
    </row>
    <row r="263" spans="1:21" ht="12.7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18" customHeight="1">
      <c r="A264" s="19"/>
      <c r="B264" s="211">
        <v>43477</v>
      </c>
      <c r="C264" s="183" t="s">
        <v>44</v>
      </c>
      <c r="D264" s="184" t="s">
        <v>161</v>
      </c>
      <c r="E264" s="184"/>
      <c r="F264" s="184"/>
      <c r="G264" s="184"/>
      <c r="H264" s="184"/>
      <c r="I264" s="184"/>
      <c r="J264" s="184"/>
      <c r="K264" s="184"/>
      <c r="L264" s="184"/>
      <c r="M264" s="184"/>
      <c r="N264" s="184"/>
      <c r="O264" s="184"/>
      <c r="P264" s="21"/>
      <c r="Q264" s="21"/>
      <c r="R264" s="21"/>
      <c r="S264" s="21"/>
      <c r="T264" s="21"/>
      <c r="U264" s="6"/>
    </row>
    <row r="265" spans="1:21" ht="18" customHeight="1">
      <c r="A265" s="19"/>
      <c r="B265" s="211"/>
      <c r="C265" s="183"/>
      <c r="D265" s="174" t="s">
        <v>1</v>
      </c>
      <c r="E265" s="185" t="s">
        <v>15</v>
      </c>
      <c r="F265" s="195" t="s">
        <v>77</v>
      </c>
      <c r="G265" s="196"/>
      <c r="H265" s="187" t="s">
        <v>5</v>
      </c>
      <c r="I265" s="188"/>
      <c r="J265" s="191" t="s">
        <v>0</v>
      </c>
      <c r="K265" s="192"/>
      <c r="L265" s="195" t="s">
        <v>11</v>
      </c>
      <c r="M265" s="196"/>
      <c r="N265" s="226" t="s">
        <v>30</v>
      </c>
      <c r="O265" s="201" t="s">
        <v>3</v>
      </c>
      <c r="P265" s="21"/>
      <c r="Q265" s="6"/>
      <c r="R265" s="6"/>
      <c r="S265" s="6"/>
      <c r="T265" s="6"/>
      <c r="U265" s="6"/>
    </row>
    <row r="266" spans="1:21" ht="18" customHeight="1">
      <c r="A266" s="19"/>
      <c r="B266" s="211"/>
      <c r="C266" s="183"/>
      <c r="D266" s="174"/>
      <c r="E266" s="186"/>
      <c r="F266" s="197"/>
      <c r="G266" s="198"/>
      <c r="H266" s="189"/>
      <c r="I266" s="190"/>
      <c r="J266" s="193"/>
      <c r="K266" s="194"/>
      <c r="L266" s="197"/>
      <c r="M266" s="198"/>
      <c r="N266" s="227"/>
      <c r="O266" s="202"/>
      <c r="P266" s="119" t="s">
        <v>138</v>
      </c>
      <c r="Q266" s="6"/>
      <c r="R266" s="6"/>
      <c r="S266" s="6"/>
      <c r="T266" s="6"/>
      <c r="U266" s="6"/>
    </row>
    <row r="267" spans="1:21" ht="18" customHeight="1">
      <c r="A267" s="19"/>
      <c r="B267" s="211"/>
      <c r="C267" s="183"/>
      <c r="D267" s="128">
        <v>1</v>
      </c>
      <c r="E267" s="1" t="s">
        <v>49</v>
      </c>
      <c r="F267" s="180" t="s">
        <v>118</v>
      </c>
      <c r="G267" s="180"/>
      <c r="H267" s="180" t="s">
        <v>150</v>
      </c>
      <c r="I267" s="180"/>
      <c r="J267" s="180" t="s">
        <v>91</v>
      </c>
      <c r="K267" s="180"/>
      <c r="L267" s="180" t="s">
        <v>65</v>
      </c>
      <c r="M267" s="180"/>
      <c r="N267" s="44" t="s">
        <v>24</v>
      </c>
      <c r="O267" s="98">
        <v>6.476</v>
      </c>
      <c r="P267" s="115">
        <v>2</v>
      </c>
      <c r="Q267" s="6"/>
      <c r="R267" s="6"/>
      <c r="S267" s="6"/>
      <c r="T267" s="6"/>
      <c r="U267" s="6"/>
    </row>
    <row r="268" spans="1:21" ht="18" customHeight="1">
      <c r="A268" s="19"/>
      <c r="B268" s="211"/>
      <c r="C268" s="183"/>
      <c r="D268" s="128">
        <v>2</v>
      </c>
      <c r="E268" s="1" t="s">
        <v>63</v>
      </c>
      <c r="F268" s="180" t="s">
        <v>150</v>
      </c>
      <c r="G268" s="180"/>
      <c r="H268" s="210" t="s">
        <v>39</v>
      </c>
      <c r="I268" s="210"/>
      <c r="J268" s="180" t="s">
        <v>98</v>
      </c>
      <c r="K268" s="180"/>
      <c r="L268" s="180" t="s">
        <v>99</v>
      </c>
      <c r="M268" s="180"/>
      <c r="N268" s="44" t="s">
        <v>24</v>
      </c>
      <c r="O268" s="98">
        <v>6.4989999999999997</v>
      </c>
      <c r="P268" s="112">
        <v>3</v>
      </c>
      <c r="Q268" s="6"/>
      <c r="R268" s="6"/>
      <c r="S268" s="6"/>
      <c r="T268" s="6"/>
      <c r="U268" s="6"/>
    </row>
    <row r="269" spans="1:21" ht="18" customHeight="1">
      <c r="A269" s="19"/>
      <c r="B269" s="211"/>
      <c r="C269" s="183"/>
      <c r="D269" s="128">
        <v>3</v>
      </c>
      <c r="E269" s="1" t="s">
        <v>71</v>
      </c>
      <c r="F269" s="180" t="s">
        <v>100</v>
      </c>
      <c r="G269" s="180"/>
      <c r="H269" s="180" t="s">
        <v>118</v>
      </c>
      <c r="I269" s="180"/>
      <c r="J269" s="180" t="s">
        <v>103</v>
      </c>
      <c r="K269" s="180"/>
      <c r="L269" s="180" t="s">
        <v>148</v>
      </c>
      <c r="M269" s="180"/>
      <c r="N269" s="44" t="s">
        <v>24</v>
      </c>
      <c r="O269" s="98">
        <v>6.508</v>
      </c>
      <c r="P269" s="114">
        <v>7</v>
      </c>
      <c r="Q269" s="6"/>
      <c r="R269" s="6"/>
      <c r="S269" s="6"/>
      <c r="T269" s="6"/>
      <c r="U269" s="6"/>
    </row>
    <row r="270" spans="1:21" ht="18" customHeight="1">
      <c r="A270" s="19"/>
      <c r="B270" s="211"/>
      <c r="C270" s="183"/>
      <c r="D270" s="128">
        <v>4</v>
      </c>
      <c r="E270" s="1" t="s">
        <v>102</v>
      </c>
      <c r="F270" s="180" t="s">
        <v>46</v>
      </c>
      <c r="G270" s="180"/>
      <c r="H270" s="180" t="s">
        <v>100</v>
      </c>
      <c r="I270" s="180"/>
      <c r="J270" s="180" t="s">
        <v>91</v>
      </c>
      <c r="K270" s="180"/>
      <c r="L270" s="180" t="s">
        <v>148</v>
      </c>
      <c r="M270" s="180"/>
      <c r="N270" s="44" t="s">
        <v>24</v>
      </c>
      <c r="O270" s="98">
        <v>6.5279999999999996</v>
      </c>
      <c r="P270" s="113">
        <v>6</v>
      </c>
      <c r="Q270" s="6"/>
      <c r="R270" s="6"/>
      <c r="S270" s="6"/>
      <c r="T270" s="6"/>
      <c r="U270" s="6"/>
    </row>
    <row r="271" spans="1:21" ht="18" customHeight="1">
      <c r="A271" s="19"/>
      <c r="B271" s="211"/>
      <c r="C271" s="183"/>
      <c r="D271" s="133">
        <v>5</v>
      </c>
      <c r="E271" s="1" t="s">
        <v>107</v>
      </c>
      <c r="F271" s="180" t="s">
        <v>128</v>
      </c>
      <c r="G271" s="180"/>
      <c r="H271" s="180" t="s">
        <v>72</v>
      </c>
      <c r="I271" s="180"/>
      <c r="J271" s="180" t="s">
        <v>98</v>
      </c>
      <c r="K271" s="180"/>
      <c r="L271" s="180" t="s">
        <v>65</v>
      </c>
      <c r="M271" s="180"/>
      <c r="N271" s="44" t="s">
        <v>24</v>
      </c>
      <c r="O271" s="136">
        <v>6.5970000000000004</v>
      </c>
      <c r="P271" s="118">
        <v>5</v>
      </c>
      <c r="Q271" s="6"/>
      <c r="R271" s="6"/>
      <c r="S271" s="6"/>
      <c r="T271" s="6"/>
      <c r="U271" s="6"/>
    </row>
    <row r="272" spans="1:21" ht="18" customHeight="1">
      <c r="A272" s="19"/>
      <c r="B272" s="211"/>
      <c r="C272" s="183"/>
      <c r="D272" s="133">
        <v>6</v>
      </c>
      <c r="E272" s="1" t="s">
        <v>85</v>
      </c>
      <c r="F272" s="180" t="s">
        <v>51</v>
      </c>
      <c r="G272" s="180"/>
      <c r="H272" s="210" t="s">
        <v>125</v>
      </c>
      <c r="I272" s="210"/>
      <c r="J272" s="180" t="s">
        <v>98</v>
      </c>
      <c r="K272" s="180"/>
      <c r="L272" s="180" t="s">
        <v>65</v>
      </c>
      <c r="M272" s="180"/>
      <c r="N272" s="44" t="s">
        <v>16</v>
      </c>
      <c r="O272" s="86">
        <v>6.6470000000000002</v>
      </c>
      <c r="P272" s="116">
        <v>1</v>
      </c>
      <c r="Q272" s="6"/>
      <c r="R272" s="116">
        <v>1</v>
      </c>
      <c r="S272" s="6"/>
      <c r="T272" s="6"/>
      <c r="U272" s="6"/>
    </row>
    <row r="273" spans="1:21" ht="18" customHeight="1" thickBot="1">
      <c r="A273" s="19"/>
      <c r="B273" s="211"/>
      <c r="C273" s="183"/>
      <c r="D273" s="91">
        <v>7</v>
      </c>
      <c r="E273" s="92" t="s">
        <v>124</v>
      </c>
      <c r="F273" s="182" t="s">
        <v>106</v>
      </c>
      <c r="G273" s="182"/>
      <c r="H273" s="182" t="s">
        <v>129</v>
      </c>
      <c r="I273" s="182"/>
      <c r="J273" s="182" t="s">
        <v>98</v>
      </c>
      <c r="K273" s="182"/>
      <c r="L273" s="182" t="s">
        <v>104</v>
      </c>
      <c r="M273" s="182"/>
      <c r="N273" s="93" t="s">
        <v>96</v>
      </c>
      <c r="O273" s="94">
        <v>6.718</v>
      </c>
      <c r="P273" s="138">
        <v>4</v>
      </c>
      <c r="Q273" s="6"/>
      <c r="R273" s="115">
        <v>2</v>
      </c>
      <c r="S273" s="6"/>
      <c r="T273" s="6"/>
      <c r="U273" s="6"/>
    </row>
    <row r="274" spans="1:21" ht="18" customHeight="1" thickTop="1">
      <c r="A274" s="19"/>
      <c r="B274" s="211"/>
      <c r="C274" s="183"/>
      <c r="D274" s="82">
        <v>8</v>
      </c>
      <c r="E274" s="88" t="s">
        <v>123</v>
      </c>
      <c r="F274" s="207" t="s">
        <v>129</v>
      </c>
      <c r="G274" s="207"/>
      <c r="H274" s="207" t="s">
        <v>46</v>
      </c>
      <c r="I274" s="207"/>
      <c r="J274" s="207" t="s">
        <v>155</v>
      </c>
      <c r="K274" s="207"/>
      <c r="L274" s="207" t="s">
        <v>104</v>
      </c>
      <c r="M274" s="207"/>
      <c r="N274" s="89" t="s">
        <v>16</v>
      </c>
      <c r="O274" s="97">
        <v>6.726</v>
      </c>
      <c r="P274" s="137">
        <v>4</v>
      </c>
      <c r="Q274" s="6"/>
      <c r="R274" s="112">
        <v>3</v>
      </c>
      <c r="S274" s="6"/>
      <c r="T274" s="6"/>
      <c r="U274" s="6"/>
    </row>
    <row r="275" spans="1:21" ht="18" customHeight="1">
      <c r="A275" s="19"/>
      <c r="B275" s="211"/>
      <c r="C275" s="183"/>
      <c r="D275" s="133">
        <v>9</v>
      </c>
      <c r="E275" s="1" t="s">
        <v>62</v>
      </c>
      <c r="F275" s="180" t="s">
        <v>90</v>
      </c>
      <c r="G275" s="180"/>
      <c r="H275" s="180" t="s">
        <v>128</v>
      </c>
      <c r="I275" s="180"/>
      <c r="J275" s="180" t="s">
        <v>97</v>
      </c>
      <c r="K275" s="180"/>
      <c r="L275" s="180" t="s">
        <v>65</v>
      </c>
      <c r="M275" s="180"/>
      <c r="N275" s="44" t="s">
        <v>16</v>
      </c>
      <c r="O275" s="86">
        <v>6.7949999999999999</v>
      </c>
      <c r="P275" s="114">
        <v>7</v>
      </c>
      <c r="Q275" s="6"/>
      <c r="R275" s="117">
        <v>4</v>
      </c>
      <c r="S275" s="6"/>
      <c r="T275" s="6"/>
      <c r="U275" s="6"/>
    </row>
    <row r="276" spans="1:21" ht="18" customHeight="1">
      <c r="A276" s="19"/>
      <c r="B276" s="211"/>
      <c r="C276" s="183"/>
      <c r="D276" s="133">
        <v>10</v>
      </c>
      <c r="E276" s="1" t="s">
        <v>105</v>
      </c>
      <c r="F276" s="180" t="s">
        <v>72</v>
      </c>
      <c r="G276" s="180"/>
      <c r="H276" s="180" t="s">
        <v>106</v>
      </c>
      <c r="I276" s="180"/>
      <c r="J276" s="180" t="s">
        <v>103</v>
      </c>
      <c r="K276" s="180"/>
      <c r="L276" s="180" t="s">
        <v>104</v>
      </c>
      <c r="M276" s="180"/>
      <c r="N276" s="44" t="s">
        <v>16</v>
      </c>
      <c r="O276" s="90">
        <v>6.8049999999999997</v>
      </c>
      <c r="P276" s="112">
        <v>3</v>
      </c>
      <c r="Q276" s="6"/>
      <c r="R276" s="118">
        <v>5</v>
      </c>
      <c r="S276" s="6"/>
      <c r="T276" s="6"/>
      <c r="U276" s="6"/>
    </row>
    <row r="277" spans="1:21" ht="18" customHeight="1">
      <c r="A277" s="19"/>
      <c r="B277" s="211"/>
      <c r="C277" s="183"/>
      <c r="D277" s="133">
        <v>11</v>
      </c>
      <c r="E277" s="1" t="s">
        <v>56</v>
      </c>
      <c r="F277" s="180" t="s">
        <v>2</v>
      </c>
      <c r="G277" s="180"/>
      <c r="H277" s="180" t="s">
        <v>90</v>
      </c>
      <c r="I277" s="180"/>
      <c r="J277" s="180" t="s">
        <v>134</v>
      </c>
      <c r="K277" s="180"/>
      <c r="L277" s="180" t="s">
        <v>166</v>
      </c>
      <c r="M277" s="180"/>
      <c r="N277" s="44" t="s">
        <v>96</v>
      </c>
      <c r="O277" s="87">
        <v>6.8869999999999996</v>
      </c>
      <c r="P277" s="115">
        <v>2</v>
      </c>
      <c r="Q277" s="6"/>
      <c r="R277" s="113">
        <v>6</v>
      </c>
      <c r="S277" s="6"/>
      <c r="T277" s="6"/>
      <c r="U277" s="6"/>
    </row>
    <row r="278" spans="1:21" ht="18" customHeight="1">
      <c r="A278" s="19"/>
      <c r="B278" s="211"/>
      <c r="C278" s="183"/>
      <c r="D278" s="133">
        <v>12</v>
      </c>
      <c r="E278" s="1" t="s">
        <v>57</v>
      </c>
      <c r="F278" s="180" t="s">
        <v>37</v>
      </c>
      <c r="G278" s="180"/>
      <c r="H278" s="180" t="s">
        <v>2</v>
      </c>
      <c r="I278" s="180"/>
      <c r="J278" s="180" t="s">
        <v>91</v>
      </c>
      <c r="K278" s="180"/>
      <c r="L278" s="180" t="s">
        <v>65</v>
      </c>
      <c r="M278" s="180"/>
      <c r="N278" s="44" t="s">
        <v>96</v>
      </c>
      <c r="O278" s="87">
        <v>6.9080000000000004</v>
      </c>
      <c r="P278" s="116">
        <v>1</v>
      </c>
      <c r="Q278" s="6"/>
      <c r="R278" s="114">
        <v>7</v>
      </c>
      <c r="S278" s="6"/>
      <c r="T278" s="6"/>
      <c r="U278" s="6"/>
    </row>
    <row r="279" spans="1:21" ht="18" customHeight="1">
      <c r="A279" s="19"/>
      <c r="B279" s="211"/>
      <c r="C279" s="183"/>
      <c r="D279" s="133">
        <v>13</v>
      </c>
      <c r="E279" s="1" t="s">
        <v>110</v>
      </c>
      <c r="F279" s="180" t="s">
        <v>109</v>
      </c>
      <c r="G279" s="180"/>
      <c r="H279" s="180" t="s">
        <v>37</v>
      </c>
      <c r="I279" s="180"/>
      <c r="J279" s="203" t="s">
        <v>64</v>
      </c>
      <c r="K279" s="204"/>
      <c r="L279" s="180" t="s">
        <v>41</v>
      </c>
      <c r="M279" s="180"/>
      <c r="N279" s="44" t="s">
        <v>16</v>
      </c>
      <c r="O279" s="39">
        <v>7.282</v>
      </c>
      <c r="P279" s="113">
        <v>6</v>
      </c>
      <c r="Q279" s="6"/>
      <c r="R279" s="6"/>
      <c r="S279" s="6"/>
      <c r="T279" s="6"/>
      <c r="U279" s="6"/>
    </row>
    <row r="280" spans="1:21" ht="18" customHeight="1">
      <c r="A280" s="19"/>
      <c r="B280" s="211"/>
      <c r="C280" s="183"/>
      <c r="D280" s="133">
        <v>14</v>
      </c>
      <c r="E280" s="1" t="s">
        <v>149</v>
      </c>
      <c r="F280" s="210" t="s">
        <v>125</v>
      </c>
      <c r="G280" s="210"/>
      <c r="H280" s="180" t="s">
        <v>109</v>
      </c>
      <c r="I280" s="180"/>
      <c r="J280" s="180" t="s">
        <v>98</v>
      </c>
      <c r="K280" s="180"/>
      <c r="L280" s="180" t="s">
        <v>65</v>
      </c>
      <c r="M280" s="180"/>
      <c r="N280" s="44" t="s">
        <v>96</v>
      </c>
      <c r="O280" s="39">
        <v>7.6150000000000002</v>
      </c>
      <c r="P280" s="118">
        <v>5</v>
      </c>
      <c r="Q280" s="6"/>
      <c r="R280" s="6"/>
      <c r="S280" s="6"/>
      <c r="T280" s="6"/>
      <c r="U280" s="6"/>
    </row>
    <row r="281" spans="1:21" ht="18" customHeight="1">
      <c r="A281" s="19"/>
      <c r="B281" s="211"/>
      <c r="C281" s="183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18" customHeight="1">
      <c r="A282" s="19"/>
      <c r="B282" s="211"/>
      <c r="C282" s="183"/>
      <c r="D282" s="184" t="s">
        <v>23</v>
      </c>
      <c r="E282" s="184"/>
      <c r="F282" s="184"/>
      <c r="G282" s="184"/>
      <c r="H282" s="184"/>
      <c r="I282" s="184"/>
      <c r="J282" s="184"/>
      <c r="K282" s="184"/>
      <c r="L282" s="184"/>
      <c r="M282" s="184"/>
      <c r="N282" s="184"/>
      <c r="O282" s="184"/>
      <c r="P282" s="184"/>
      <c r="Q282" s="184"/>
      <c r="R282" s="184"/>
      <c r="S282" s="184"/>
      <c r="T282" s="173" t="s">
        <v>132</v>
      </c>
      <c r="U282" s="19"/>
    </row>
    <row r="283" spans="1:21" ht="18" customHeight="1">
      <c r="A283" s="19"/>
      <c r="B283" s="211"/>
      <c r="C283" s="183"/>
      <c r="D283" s="174" t="s">
        <v>1</v>
      </c>
      <c r="E283" s="175" t="s">
        <v>15</v>
      </c>
      <c r="F283" s="208" t="s">
        <v>52</v>
      </c>
      <c r="G283" s="177" t="s">
        <v>20</v>
      </c>
      <c r="H283" s="178" t="s">
        <v>17</v>
      </c>
      <c r="I283" s="178"/>
      <c r="J283" s="178"/>
      <c r="K283" s="178"/>
      <c r="L283" s="178"/>
      <c r="M283" s="178"/>
      <c r="N283" s="178" t="s">
        <v>18</v>
      </c>
      <c r="O283" s="178"/>
      <c r="P283" s="178"/>
      <c r="Q283" s="178"/>
      <c r="R283" s="178"/>
      <c r="S283" s="178"/>
      <c r="T283" s="173"/>
      <c r="U283" s="19"/>
    </row>
    <row r="284" spans="1:21" ht="18" customHeight="1">
      <c r="A284" s="19"/>
      <c r="B284" s="211"/>
      <c r="C284" s="183"/>
      <c r="D284" s="174"/>
      <c r="E284" s="175"/>
      <c r="F284" s="209"/>
      <c r="G284" s="177"/>
      <c r="H284" s="43" t="s">
        <v>19</v>
      </c>
      <c r="I284" s="28">
        <v>1</v>
      </c>
      <c r="J284" s="25">
        <v>2</v>
      </c>
      <c r="K284" s="26">
        <v>3</v>
      </c>
      <c r="L284" s="27">
        <v>4</v>
      </c>
      <c r="M284" s="33">
        <v>5</v>
      </c>
      <c r="N284" s="43" t="s">
        <v>19</v>
      </c>
      <c r="O284" s="28">
        <v>1</v>
      </c>
      <c r="P284" s="25">
        <v>2</v>
      </c>
      <c r="Q284" s="26">
        <v>3</v>
      </c>
      <c r="R284" s="27">
        <v>4</v>
      </c>
      <c r="S284" s="33">
        <v>5</v>
      </c>
      <c r="T284" s="173"/>
      <c r="U284" s="19"/>
    </row>
    <row r="285" spans="1:21" ht="18" customHeight="1">
      <c r="A285" s="19"/>
      <c r="B285" s="211"/>
      <c r="C285" s="183"/>
      <c r="D285" s="128">
        <v>1</v>
      </c>
      <c r="E285" s="1" t="s">
        <v>71</v>
      </c>
      <c r="F285" s="46">
        <v>20</v>
      </c>
      <c r="G285" s="45">
        <f t="shared" ref="G285:G298" si="16">H285+N285-T285</f>
        <v>530.01</v>
      </c>
      <c r="H285" s="139">
        <f t="shared" ref="H285:H298" si="17">SUM(I285:M285)</f>
        <v>265.45</v>
      </c>
      <c r="I285" s="61">
        <v>53</v>
      </c>
      <c r="J285" s="60">
        <v>54</v>
      </c>
      <c r="K285" s="60">
        <v>54</v>
      </c>
      <c r="L285" s="61">
        <v>53</v>
      </c>
      <c r="M285" s="63">
        <v>51.45</v>
      </c>
      <c r="N285" s="40">
        <f t="shared" ref="N285:N298" si="18">SUM(O285:S285)</f>
        <v>265.45999999999998</v>
      </c>
      <c r="O285" s="61">
        <v>53</v>
      </c>
      <c r="P285" s="60">
        <v>54</v>
      </c>
      <c r="Q285" s="60">
        <v>54</v>
      </c>
      <c r="R285" s="61">
        <v>53</v>
      </c>
      <c r="S285" s="63">
        <v>51.46</v>
      </c>
      <c r="T285" s="106">
        <v>0.9</v>
      </c>
      <c r="U285" s="19"/>
    </row>
    <row r="286" spans="1:21" ht="18" customHeight="1">
      <c r="A286" s="19"/>
      <c r="B286" s="211"/>
      <c r="C286" s="183"/>
      <c r="D286" s="128">
        <v>2</v>
      </c>
      <c r="E286" s="1" t="s">
        <v>49</v>
      </c>
      <c r="F286" s="46">
        <v>18</v>
      </c>
      <c r="G286" s="45">
        <f t="shared" si="16"/>
        <v>524.78000000000009</v>
      </c>
      <c r="H286" s="40">
        <f t="shared" si="17"/>
        <v>262.25</v>
      </c>
      <c r="I286" s="62">
        <v>52</v>
      </c>
      <c r="J286" s="61">
        <v>53</v>
      </c>
      <c r="K286" s="60">
        <v>54</v>
      </c>
      <c r="L286" s="61">
        <v>53.25</v>
      </c>
      <c r="M286" s="56">
        <v>50</v>
      </c>
      <c r="N286" s="95">
        <f t="shared" si="18"/>
        <v>264.93</v>
      </c>
      <c r="O286" s="61">
        <v>53</v>
      </c>
      <c r="P286" s="62">
        <v>52</v>
      </c>
      <c r="Q286" s="100">
        <v>55</v>
      </c>
      <c r="R286" s="60">
        <v>53.93</v>
      </c>
      <c r="S286" s="63">
        <v>51</v>
      </c>
      <c r="T286" s="106">
        <v>2.4</v>
      </c>
      <c r="U286" s="19"/>
    </row>
    <row r="287" spans="1:21" ht="18" customHeight="1">
      <c r="A287" s="19"/>
      <c r="B287" s="211"/>
      <c r="C287" s="183"/>
      <c r="D287" s="128">
        <v>3</v>
      </c>
      <c r="E287" s="1" t="s">
        <v>102</v>
      </c>
      <c r="F287" s="46">
        <v>16</v>
      </c>
      <c r="G287" s="45">
        <f t="shared" si="16"/>
        <v>524.48</v>
      </c>
      <c r="H287" s="79">
        <f t="shared" si="17"/>
        <v>261.54000000000002</v>
      </c>
      <c r="I287" s="62">
        <v>52</v>
      </c>
      <c r="J287" s="60">
        <v>54</v>
      </c>
      <c r="K287" s="60">
        <v>54</v>
      </c>
      <c r="L287" s="62">
        <v>52</v>
      </c>
      <c r="M287" s="56">
        <v>49.54</v>
      </c>
      <c r="N287" s="139">
        <f t="shared" si="18"/>
        <v>264.74</v>
      </c>
      <c r="O287" s="61">
        <v>53</v>
      </c>
      <c r="P287" s="61">
        <v>53</v>
      </c>
      <c r="Q287" s="60">
        <v>54</v>
      </c>
      <c r="R287" s="61">
        <v>53</v>
      </c>
      <c r="S287" s="62">
        <v>51.74</v>
      </c>
      <c r="T287" s="106">
        <v>1.8</v>
      </c>
      <c r="U287" s="19"/>
    </row>
    <row r="288" spans="1:21" ht="18" customHeight="1">
      <c r="A288" s="19"/>
      <c r="B288" s="211"/>
      <c r="C288" s="183"/>
      <c r="D288" s="128">
        <v>4</v>
      </c>
      <c r="E288" s="1" t="s">
        <v>63</v>
      </c>
      <c r="F288" s="46">
        <v>15</v>
      </c>
      <c r="G288" s="45">
        <f t="shared" si="16"/>
        <v>520.27</v>
      </c>
      <c r="H288" s="127">
        <f t="shared" si="17"/>
        <v>265.49</v>
      </c>
      <c r="I288" s="61">
        <v>53.49</v>
      </c>
      <c r="J288" s="60">
        <v>54</v>
      </c>
      <c r="K288" s="60">
        <v>54</v>
      </c>
      <c r="L288" s="61">
        <v>53</v>
      </c>
      <c r="M288" s="63">
        <v>51</v>
      </c>
      <c r="N288" s="79">
        <f t="shared" si="18"/>
        <v>257.77999999999997</v>
      </c>
      <c r="O288" s="62">
        <v>51.78</v>
      </c>
      <c r="P288" s="61">
        <v>53</v>
      </c>
      <c r="Q288" s="62">
        <v>52</v>
      </c>
      <c r="R288" s="63">
        <v>51</v>
      </c>
      <c r="S288" s="56">
        <v>50</v>
      </c>
      <c r="T288" s="129">
        <v>3</v>
      </c>
      <c r="U288" s="19"/>
    </row>
    <row r="289" spans="1:21" ht="18" customHeight="1">
      <c r="A289" s="19"/>
      <c r="B289" s="211"/>
      <c r="C289" s="183"/>
      <c r="D289" s="128">
        <v>5</v>
      </c>
      <c r="E289" s="1" t="s">
        <v>107</v>
      </c>
      <c r="F289" s="46">
        <v>14</v>
      </c>
      <c r="G289" s="45">
        <f t="shared" si="16"/>
        <v>519.05999999999995</v>
      </c>
      <c r="H289" s="79">
        <f t="shared" si="17"/>
        <v>260.39</v>
      </c>
      <c r="I289" s="62">
        <v>52</v>
      </c>
      <c r="J289" s="60">
        <v>54</v>
      </c>
      <c r="K289" s="60">
        <v>54.39</v>
      </c>
      <c r="L289" s="62">
        <v>52</v>
      </c>
      <c r="M289" s="56">
        <v>48</v>
      </c>
      <c r="N289" s="79">
        <f t="shared" si="18"/>
        <v>262.27</v>
      </c>
      <c r="O289" s="61">
        <v>53</v>
      </c>
      <c r="P289" s="61">
        <v>53</v>
      </c>
      <c r="Q289" s="60">
        <v>54.27</v>
      </c>
      <c r="R289" s="61">
        <v>53</v>
      </c>
      <c r="S289" s="56">
        <v>49</v>
      </c>
      <c r="T289" s="129">
        <v>3.6</v>
      </c>
      <c r="U289" s="19"/>
    </row>
    <row r="290" spans="1:21" ht="18" customHeight="1">
      <c r="A290" s="19"/>
      <c r="B290" s="211"/>
      <c r="C290" s="183"/>
      <c r="D290" s="128">
        <v>6</v>
      </c>
      <c r="E290" s="1" t="s">
        <v>124</v>
      </c>
      <c r="F290" s="46">
        <v>13</v>
      </c>
      <c r="G290" s="45">
        <f t="shared" si="16"/>
        <v>510.44</v>
      </c>
      <c r="H290" s="79">
        <f t="shared" si="17"/>
        <v>258.87</v>
      </c>
      <c r="I290" s="62">
        <v>52</v>
      </c>
      <c r="J290" s="61">
        <v>53</v>
      </c>
      <c r="K290" s="61">
        <v>53</v>
      </c>
      <c r="L290" s="63">
        <v>51</v>
      </c>
      <c r="M290" s="56">
        <v>49.87</v>
      </c>
      <c r="N290" s="59">
        <f t="shared" si="18"/>
        <v>254.87</v>
      </c>
      <c r="O290" s="56">
        <v>50</v>
      </c>
      <c r="P290" s="62">
        <v>52</v>
      </c>
      <c r="Q290" s="62">
        <v>52</v>
      </c>
      <c r="R290" s="63">
        <v>51</v>
      </c>
      <c r="S290" s="56">
        <v>49.87</v>
      </c>
      <c r="T290" s="129">
        <v>3.3</v>
      </c>
      <c r="U290" s="19"/>
    </row>
    <row r="291" spans="1:21" ht="18" customHeight="1">
      <c r="A291" s="19"/>
      <c r="B291" s="211"/>
      <c r="C291" s="183"/>
      <c r="D291" s="128">
        <v>7</v>
      </c>
      <c r="E291" s="1" t="s">
        <v>62</v>
      </c>
      <c r="F291" s="46">
        <v>12</v>
      </c>
      <c r="G291" s="45">
        <f t="shared" si="16"/>
        <v>509.06999999999994</v>
      </c>
      <c r="H291" s="79">
        <f t="shared" si="17"/>
        <v>250.98</v>
      </c>
      <c r="I291" s="56">
        <v>50</v>
      </c>
      <c r="J291" s="63">
        <v>51</v>
      </c>
      <c r="K291" s="63">
        <v>51</v>
      </c>
      <c r="L291" s="56">
        <v>50</v>
      </c>
      <c r="M291" s="56">
        <v>48.98</v>
      </c>
      <c r="N291" s="59">
        <f t="shared" si="18"/>
        <v>260.19</v>
      </c>
      <c r="O291" s="62">
        <v>52</v>
      </c>
      <c r="P291" s="61">
        <v>53</v>
      </c>
      <c r="Q291" s="60">
        <v>54</v>
      </c>
      <c r="R291" s="63">
        <v>51</v>
      </c>
      <c r="S291" s="56">
        <v>50.19</v>
      </c>
      <c r="T291" s="106">
        <v>2.1</v>
      </c>
      <c r="U291" s="19"/>
    </row>
    <row r="292" spans="1:21" ht="18" customHeight="1">
      <c r="A292" s="19"/>
      <c r="B292" s="211"/>
      <c r="C292" s="183"/>
      <c r="D292" s="128">
        <v>8</v>
      </c>
      <c r="E292" s="88" t="s">
        <v>85</v>
      </c>
      <c r="F292" s="46">
        <v>11</v>
      </c>
      <c r="G292" s="45">
        <f t="shared" si="16"/>
        <v>506.20000000000005</v>
      </c>
      <c r="H292" s="79">
        <f t="shared" si="17"/>
        <v>256.94</v>
      </c>
      <c r="I292" s="63">
        <v>51</v>
      </c>
      <c r="J292" s="62">
        <v>51.94</v>
      </c>
      <c r="K292" s="61">
        <v>53</v>
      </c>
      <c r="L292" s="62">
        <v>52</v>
      </c>
      <c r="M292" s="56">
        <v>49</v>
      </c>
      <c r="N292" s="59">
        <f t="shared" si="18"/>
        <v>253.16</v>
      </c>
      <c r="O292" s="56">
        <v>50</v>
      </c>
      <c r="P292" s="63">
        <v>51.16</v>
      </c>
      <c r="Q292" s="61">
        <v>53</v>
      </c>
      <c r="R292" s="63">
        <v>51</v>
      </c>
      <c r="S292" s="56">
        <v>48</v>
      </c>
      <c r="T292" s="129">
        <v>3.9</v>
      </c>
      <c r="U292" s="19"/>
    </row>
    <row r="293" spans="1:21" ht="18" customHeight="1">
      <c r="A293" s="19"/>
      <c r="B293" s="211"/>
      <c r="C293" s="183"/>
      <c r="D293" s="128">
        <v>9</v>
      </c>
      <c r="E293" s="1" t="s">
        <v>105</v>
      </c>
      <c r="F293" s="46">
        <v>10</v>
      </c>
      <c r="G293" s="45">
        <f t="shared" si="16"/>
        <v>506.08000000000004</v>
      </c>
      <c r="H293" s="79">
        <f t="shared" si="17"/>
        <v>254.34</v>
      </c>
      <c r="I293" s="63">
        <v>51.34</v>
      </c>
      <c r="J293" s="62">
        <v>52</v>
      </c>
      <c r="K293" s="56">
        <v>49</v>
      </c>
      <c r="L293" s="62">
        <v>52</v>
      </c>
      <c r="M293" s="56">
        <v>50</v>
      </c>
      <c r="N293" s="59">
        <f t="shared" si="18"/>
        <v>254.74</v>
      </c>
      <c r="O293" s="63">
        <v>50.74</v>
      </c>
      <c r="P293" s="62">
        <v>51</v>
      </c>
      <c r="Q293" s="62">
        <v>52</v>
      </c>
      <c r="R293" s="63">
        <v>51</v>
      </c>
      <c r="S293" s="56">
        <v>50</v>
      </c>
      <c r="T293" s="129">
        <v>3</v>
      </c>
      <c r="U293" s="19"/>
    </row>
    <row r="294" spans="1:21" ht="18" customHeight="1">
      <c r="A294" s="19"/>
      <c r="B294" s="211"/>
      <c r="C294" s="183"/>
      <c r="D294" s="128">
        <v>10</v>
      </c>
      <c r="E294" s="1" t="s">
        <v>123</v>
      </c>
      <c r="F294" s="46">
        <v>9</v>
      </c>
      <c r="G294" s="38">
        <f t="shared" si="16"/>
        <v>498.71</v>
      </c>
      <c r="H294" s="96">
        <f t="shared" si="17"/>
        <v>247.63</v>
      </c>
      <c r="I294" s="56">
        <v>50</v>
      </c>
      <c r="J294" s="56">
        <v>50</v>
      </c>
      <c r="K294" s="63">
        <v>51</v>
      </c>
      <c r="L294" s="56">
        <v>47</v>
      </c>
      <c r="M294" s="56">
        <v>49.63</v>
      </c>
      <c r="N294" s="59">
        <f t="shared" si="18"/>
        <v>256.18</v>
      </c>
      <c r="O294" s="63">
        <v>51</v>
      </c>
      <c r="P294" s="62">
        <v>52</v>
      </c>
      <c r="Q294" s="62">
        <v>52</v>
      </c>
      <c r="R294" s="63">
        <v>51</v>
      </c>
      <c r="S294" s="56">
        <v>50.18</v>
      </c>
      <c r="T294" s="130">
        <v>5.0999999999999996</v>
      </c>
      <c r="U294" s="19"/>
    </row>
    <row r="295" spans="1:21" ht="18" customHeight="1">
      <c r="A295" s="19"/>
      <c r="B295" s="211"/>
      <c r="C295" s="183"/>
      <c r="D295" s="128">
        <v>11</v>
      </c>
      <c r="E295" s="1" t="s">
        <v>56</v>
      </c>
      <c r="F295" s="46">
        <v>8</v>
      </c>
      <c r="G295" s="38">
        <f t="shared" si="16"/>
        <v>493.70000000000005</v>
      </c>
      <c r="H295" s="96">
        <f t="shared" si="17"/>
        <v>249.29</v>
      </c>
      <c r="I295" s="56">
        <v>50</v>
      </c>
      <c r="J295" s="56">
        <v>48</v>
      </c>
      <c r="K295" s="62">
        <v>52</v>
      </c>
      <c r="L295" s="63">
        <v>51.29</v>
      </c>
      <c r="M295" s="56">
        <v>48</v>
      </c>
      <c r="N295" s="32">
        <f t="shared" si="18"/>
        <v>248.31</v>
      </c>
      <c r="O295" s="56">
        <v>50</v>
      </c>
      <c r="P295" s="56">
        <v>49</v>
      </c>
      <c r="Q295" s="63">
        <v>51</v>
      </c>
      <c r="R295" s="56">
        <v>50.31</v>
      </c>
      <c r="S295" s="56">
        <v>48</v>
      </c>
      <c r="T295" s="129">
        <v>3.9</v>
      </c>
      <c r="U295" s="19"/>
    </row>
    <row r="296" spans="1:21" ht="18" customHeight="1">
      <c r="A296" s="19"/>
      <c r="B296" s="211"/>
      <c r="C296" s="183"/>
      <c r="D296" s="128">
        <v>12</v>
      </c>
      <c r="E296" s="1" t="s">
        <v>57</v>
      </c>
      <c r="F296" s="46">
        <v>7</v>
      </c>
      <c r="G296" s="38">
        <f t="shared" si="16"/>
        <v>491.40999999999997</v>
      </c>
      <c r="H296" s="96">
        <f t="shared" si="17"/>
        <v>248.37</v>
      </c>
      <c r="I296" s="56">
        <v>48</v>
      </c>
      <c r="J296" s="63">
        <v>51.37</v>
      </c>
      <c r="K296" s="63">
        <v>51</v>
      </c>
      <c r="L296" s="56">
        <v>50</v>
      </c>
      <c r="M296" s="56">
        <v>48</v>
      </c>
      <c r="N296" s="32">
        <f t="shared" si="18"/>
        <v>249.04</v>
      </c>
      <c r="O296" s="56">
        <v>50</v>
      </c>
      <c r="P296" s="63">
        <v>51.04</v>
      </c>
      <c r="Q296" s="63">
        <v>51</v>
      </c>
      <c r="R296" s="56">
        <v>50</v>
      </c>
      <c r="S296" s="56">
        <v>47</v>
      </c>
      <c r="T296" s="130">
        <v>6</v>
      </c>
      <c r="U296" s="19"/>
    </row>
    <row r="297" spans="1:21" ht="18" customHeight="1">
      <c r="A297" s="19"/>
      <c r="B297" s="211"/>
      <c r="C297" s="183"/>
      <c r="D297" s="128">
        <v>13</v>
      </c>
      <c r="E297" s="1" t="s">
        <v>149</v>
      </c>
      <c r="F297" s="46">
        <v>6</v>
      </c>
      <c r="G297" s="38">
        <f t="shared" si="16"/>
        <v>482.86</v>
      </c>
      <c r="H297" s="79">
        <f t="shared" si="17"/>
        <v>250.66</v>
      </c>
      <c r="I297" s="56">
        <v>50</v>
      </c>
      <c r="J297" s="63">
        <v>51</v>
      </c>
      <c r="K297" s="61">
        <v>52.66</v>
      </c>
      <c r="L297" s="56">
        <v>50</v>
      </c>
      <c r="M297" s="56">
        <v>47</v>
      </c>
      <c r="N297" s="32">
        <f t="shared" si="18"/>
        <v>235.2</v>
      </c>
      <c r="O297" s="56">
        <v>47</v>
      </c>
      <c r="P297" s="56">
        <v>47</v>
      </c>
      <c r="Q297" s="56">
        <v>48.2</v>
      </c>
      <c r="R297" s="56">
        <v>47</v>
      </c>
      <c r="S297" s="56">
        <v>46</v>
      </c>
      <c r="T297" s="129">
        <v>3</v>
      </c>
      <c r="U297" s="19"/>
    </row>
    <row r="298" spans="1:21" ht="18" customHeight="1">
      <c r="A298" s="19"/>
      <c r="B298" s="211"/>
      <c r="C298" s="183"/>
      <c r="D298" s="128">
        <v>14</v>
      </c>
      <c r="E298" s="1" t="s">
        <v>110</v>
      </c>
      <c r="F298" s="46">
        <v>5</v>
      </c>
      <c r="G298" s="38">
        <f t="shared" si="16"/>
        <v>470.15000000000003</v>
      </c>
      <c r="H298" s="96">
        <f t="shared" si="17"/>
        <v>228.28</v>
      </c>
      <c r="I298" s="56">
        <v>46</v>
      </c>
      <c r="J298" s="56">
        <v>47</v>
      </c>
      <c r="K298" s="56">
        <v>47</v>
      </c>
      <c r="L298" s="56">
        <v>46</v>
      </c>
      <c r="M298" s="56">
        <v>42.28</v>
      </c>
      <c r="N298" s="32">
        <f t="shared" si="18"/>
        <v>245.77</v>
      </c>
      <c r="O298" s="56">
        <v>49</v>
      </c>
      <c r="P298" s="56">
        <v>50</v>
      </c>
      <c r="Q298" s="56">
        <v>50</v>
      </c>
      <c r="R298" s="56">
        <v>49</v>
      </c>
      <c r="S298" s="56">
        <v>47.77</v>
      </c>
      <c r="T298" s="129">
        <v>3.9</v>
      </c>
      <c r="U298" s="19"/>
    </row>
    <row r="299" spans="1:21" ht="18" customHeight="1">
      <c r="A299" s="19"/>
      <c r="B299" s="21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18" customHeight="1">
      <c r="A300" s="19"/>
      <c r="B300" s="211"/>
      <c r="C300" s="42"/>
      <c r="D300" s="57"/>
      <c r="E300" s="42"/>
      <c r="F300" s="57"/>
      <c r="G300" s="42"/>
      <c r="H300" s="57"/>
      <c r="I300" s="42"/>
      <c r="J300" s="57"/>
      <c r="K300" s="42"/>
      <c r="L300" s="57"/>
      <c r="M300" s="42"/>
      <c r="N300" s="57"/>
      <c r="O300" s="42"/>
      <c r="P300" s="57"/>
      <c r="Q300" s="42"/>
      <c r="R300" s="57"/>
      <c r="S300" s="42"/>
      <c r="T300" s="57"/>
      <c r="U300" s="19"/>
    </row>
    <row r="301" spans="1:21" ht="18" customHeight="1">
      <c r="A301" s="19"/>
      <c r="B301" s="21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18" customHeight="1">
      <c r="A302" s="19"/>
      <c r="B302" s="211"/>
      <c r="C302" s="183" t="s">
        <v>35</v>
      </c>
      <c r="D302" s="184" t="s">
        <v>131</v>
      </c>
      <c r="E302" s="184"/>
      <c r="F302" s="184"/>
      <c r="G302" s="184"/>
      <c r="H302" s="184"/>
      <c r="I302" s="184"/>
      <c r="J302" s="184"/>
      <c r="K302" s="184"/>
      <c r="L302" s="184"/>
      <c r="M302" s="184"/>
      <c r="N302" s="184"/>
      <c r="O302" s="184"/>
      <c r="P302" s="19"/>
      <c r="Q302" s="21"/>
      <c r="R302" s="21"/>
      <c r="S302" s="21"/>
      <c r="T302" s="21"/>
      <c r="U302" s="19"/>
    </row>
    <row r="303" spans="1:21" ht="18" customHeight="1">
      <c r="A303" s="19"/>
      <c r="B303" s="211"/>
      <c r="C303" s="183"/>
      <c r="D303" s="174" t="s">
        <v>1</v>
      </c>
      <c r="E303" s="185" t="s">
        <v>15</v>
      </c>
      <c r="F303" s="187" t="s">
        <v>112</v>
      </c>
      <c r="G303" s="188"/>
      <c r="H303" s="187" t="s">
        <v>5</v>
      </c>
      <c r="I303" s="188"/>
      <c r="J303" s="191" t="s">
        <v>0</v>
      </c>
      <c r="K303" s="192"/>
      <c r="L303" s="195" t="s">
        <v>11</v>
      </c>
      <c r="M303" s="196"/>
      <c r="N303" s="199" t="s">
        <v>30</v>
      </c>
      <c r="O303" s="201" t="s">
        <v>3</v>
      </c>
      <c r="P303" s="19"/>
      <c r="Q303" s="21"/>
      <c r="R303" s="179" t="s">
        <v>160</v>
      </c>
      <c r="S303" s="179"/>
      <c r="T303" s="179"/>
      <c r="U303" s="19"/>
    </row>
    <row r="304" spans="1:21" ht="18" customHeight="1">
      <c r="A304" s="19"/>
      <c r="B304" s="211"/>
      <c r="C304" s="183"/>
      <c r="D304" s="174"/>
      <c r="E304" s="186"/>
      <c r="F304" s="189"/>
      <c r="G304" s="190"/>
      <c r="H304" s="189"/>
      <c r="I304" s="190"/>
      <c r="J304" s="193"/>
      <c r="K304" s="194"/>
      <c r="L304" s="197"/>
      <c r="M304" s="198"/>
      <c r="N304" s="200"/>
      <c r="O304" s="202"/>
      <c r="P304" s="119" t="s">
        <v>138</v>
      </c>
      <c r="Q304" s="21"/>
      <c r="R304" s="179"/>
      <c r="S304" s="179"/>
      <c r="T304" s="179"/>
      <c r="U304" s="19"/>
    </row>
    <row r="305" spans="1:21" ht="18" customHeight="1">
      <c r="A305" s="19"/>
      <c r="B305" s="211"/>
      <c r="C305" s="183"/>
      <c r="D305" s="133">
        <v>1</v>
      </c>
      <c r="E305" s="1" t="s">
        <v>102</v>
      </c>
      <c r="F305" s="180" t="s">
        <v>100</v>
      </c>
      <c r="G305" s="180"/>
      <c r="H305" s="180" t="s">
        <v>46</v>
      </c>
      <c r="I305" s="180"/>
      <c r="J305" s="180" t="s">
        <v>91</v>
      </c>
      <c r="K305" s="180"/>
      <c r="L305" s="180" t="s">
        <v>148</v>
      </c>
      <c r="M305" s="180"/>
      <c r="N305" s="44" t="s">
        <v>24</v>
      </c>
      <c r="O305" s="98">
        <v>6.5430000000000001</v>
      </c>
      <c r="P305" s="112">
        <v>3</v>
      </c>
      <c r="Q305" s="21"/>
      <c r="R305" s="179"/>
      <c r="S305" s="179"/>
      <c r="T305" s="179"/>
      <c r="U305" s="19"/>
    </row>
    <row r="306" spans="1:21" ht="18" customHeight="1">
      <c r="A306" s="19"/>
      <c r="B306" s="211"/>
      <c r="C306" s="183"/>
      <c r="D306" s="133">
        <v>2</v>
      </c>
      <c r="E306" s="1" t="s">
        <v>71</v>
      </c>
      <c r="F306" s="180" t="s">
        <v>118</v>
      </c>
      <c r="G306" s="180"/>
      <c r="H306" s="180" t="s">
        <v>100</v>
      </c>
      <c r="I306" s="180"/>
      <c r="J306" s="180" t="s">
        <v>103</v>
      </c>
      <c r="K306" s="180"/>
      <c r="L306" s="180" t="s">
        <v>148</v>
      </c>
      <c r="M306" s="180"/>
      <c r="N306" s="44" t="s">
        <v>24</v>
      </c>
      <c r="O306" s="98">
        <v>6.5490000000000004</v>
      </c>
      <c r="P306" s="114">
        <v>7</v>
      </c>
      <c r="Q306" s="21"/>
      <c r="R306" s="179"/>
      <c r="S306" s="179"/>
      <c r="T306" s="179"/>
      <c r="U306" s="19"/>
    </row>
    <row r="307" spans="1:21" ht="18" customHeight="1">
      <c r="A307" s="19"/>
      <c r="B307" s="211"/>
      <c r="C307" s="183"/>
      <c r="D307" s="133">
        <v>3</v>
      </c>
      <c r="E307" s="1" t="s">
        <v>49</v>
      </c>
      <c r="F307" s="180" t="s">
        <v>150</v>
      </c>
      <c r="G307" s="180"/>
      <c r="H307" s="180" t="s">
        <v>118</v>
      </c>
      <c r="I307" s="180"/>
      <c r="J307" s="180" t="s">
        <v>91</v>
      </c>
      <c r="K307" s="180"/>
      <c r="L307" s="180" t="s">
        <v>65</v>
      </c>
      <c r="M307" s="180"/>
      <c r="N307" s="44" t="s">
        <v>24</v>
      </c>
      <c r="O307" s="98">
        <v>6.5510000000000002</v>
      </c>
      <c r="P307" s="115">
        <v>2</v>
      </c>
      <c r="Q307" s="21"/>
      <c r="R307" s="179"/>
      <c r="S307" s="179"/>
      <c r="T307" s="179"/>
      <c r="U307" s="19"/>
    </row>
    <row r="308" spans="1:21" ht="18" customHeight="1">
      <c r="A308" s="19"/>
      <c r="B308" s="211"/>
      <c r="C308" s="183"/>
      <c r="D308" s="133">
        <v>4</v>
      </c>
      <c r="E308" s="1" t="s">
        <v>85</v>
      </c>
      <c r="F308" s="210" t="s">
        <v>125</v>
      </c>
      <c r="G308" s="210"/>
      <c r="H308" s="180" t="s">
        <v>51</v>
      </c>
      <c r="I308" s="180"/>
      <c r="J308" s="180" t="s">
        <v>98</v>
      </c>
      <c r="K308" s="180"/>
      <c r="L308" s="180" t="s">
        <v>65</v>
      </c>
      <c r="M308" s="180"/>
      <c r="N308" s="44" t="s">
        <v>16</v>
      </c>
      <c r="O308" s="86">
        <v>6.6890000000000001</v>
      </c>
      <c r="P308" s="116">
        <v>1</v>
      </c>
      <c r="Q308" s="21"/>
      <c r="R308" s="179"/>
      <c r="S308" s="179"/>
      <c r="T308" s="179"/>
      <c r="U308" s="19"/>
    </row>
    <row r="309" spans="1:21" ht="18" customHeight="1">
      <c r="A309" s="19"/>
      <c r="B309" s="211"/>
      <c r="C309" s="183"/>
      <c r="D309" s="133">
        <v>5</v>
      </c>
      <c r="E309" s="1" t="s">
        <v>63</v>
      </c>
      <c r="F309" s="210" t="s">
        <v>39</v>
      </c>
      <c r="G309" s="210"/>
      <c r="H309" s="180" t="s">
        <v>150</v>
      </c>
      <c r="I309" s="180"/>
      <c r="J309" s="180" t="s">
        <v>98</v>
      </c>
      <c r="K309" s="180"/>
      <c r="L309" s="180" t="s">
        <v>99</v>
      </c>
      <c r="M309" s="180"/>
      <c r="N309" s="44" t="s">
        <v>24</v>
      </c>
      <c r="O309" s="86">
        <v>6.6920000000000002</v>
      </c>
      <c r="P309" s="113">
        <v>6</v>
      </c>
      <c r="Q309" s="21"/>
      <c r="R309" s="179"/>
      <c r="S309" s="179"/>
      <c r="T309" s="179"/>
      <c r="U309" s="19"/>
    </row>
    <row r="310" spans="1:21" ht="18" customHeight="1">
      <c r="A310" s="19"/>
      <c r="B310" s="211"/>
      <c r="C310" s="183"/>
      <c r="D310" s="133">
        <v>6</v>
      </c>
      <c r="E310" s="1" t="s">
        <v>107</v>
      </c>
      <c r="F310" s="180" t="s">
        <v>72</v>
      </c>
      <c r="G310" s="180"/>
      <c r="H310" s="180" t="s">
        <v>128</v>
      </c>
      <c r="I310" s="180"/>
      <c r="J310" s="180" t="s">
        <v>98</v>
      </c>
      <c r="K310" s="180"/>
      <c r="L310" s="180" t="s">
        <v>65</v>
      </c>
      <c r="M310" s="180"/>
      <c r="N310" s="44" t="s">
        <v>24</v>
      </c>
      <c r="O310" s="86">
        <v>6.7270000000000003</v>
      </c>
      <c r="P310" s="118">
        <v>5</v>
      </c>
      <c r="Q310" s="21"/>
      <c r="R310" s="21"/>
      <c r="S310" s="21"/>
      <c r="T310" s="21"/>
      <c r="U310" s="19"/>
    </row>
    <row r="311" spans="1:21" ht="18" customHeight="1" thickBot="1">
      <c r="A311" s="19"/>
      <c r="B311" s="211"/>
      <c r="C311" s="183"/>
      <c r="D311" s="91">
        <v>7</v>
      </c>
      <c r="E311" s="92" t="s">
        <v>62</v>
      </c>
      <c r="F311" s="182" t="s">
        <v>128</v>
      </c>
      <c r="G311" s="182"/>
      <c r="H311" s="182" t="s">
        <v>90</v>
      </c>
      <c r="I311" s="182"/>
      <c r="J311" s="182" t="s">
        <v>97</v>
      </c>
      <c r="K311" s="182"/>
      <c r="L311" s="182" t="s">
        <v>65</v>
      </c>
      <c r="M311" s="182"/>
      <c r="N311" s="93" t="s">
        <v>16</v>
      </c>
      <c r="O311" s="94">
        <v>6.7450000000000001</v>
      </c>
      <c r="P311" s="138">
        <v>4</v>
      </c>
      <c r="Q311" s="19"/>
      <c r="R311" s="19"/>
      <c r="S311" s="19"/>
      <c r="T311" s="19"/>
      <c r="U311" s="19"/>
    </row>
    <row r="312" spans="1:21" ht="18" customHeight="1" thickTop="1">
      <c r="A312" s="19"/>
      <c r="B312" s="211"/>
      <c r="C312" s="183"/>
      <c r="D312" s="82">
        <v>8</v>
      </c>
      <c r="E312" s="88" t="s">
        <v>149</v>
      </c>
      <c r="F312" s="207" t="s">
        <v>109</v>
      </c>
      <c r="G312" s="207"/>
      <c r="H312" s="263" t="s">
        <v>125</v>
      </c>
      <c r="I312" s="263"/>
      <c r="J312" s="207" t="s">
        <v>98</v>
      </c>
      <c r="K312" s="207"/>
      <c r="L312" s="207" t="s">
        <v>65</v>
      </c>
      <c r="M312" s="207"/>
      <c r="N312" s="89" t="s">
        <v>96</v>
      </c>
      <c r="O312" s="97">
        <v>6.76</v>
      </c>
      <c r="P312" s="125">
        <v>3</v>
      </c>
      <c r="Q312" s="6"/>
      <c r="R312" s="113">
        <v>6</v>
      </c>
      <c r="S312" s="6"/>
      <c r="T312" s="6"/>
      <c r="U312" s="19"/>
    </row>
    <row r="313" spans="1:21" ht="18" customHeight="1">
      <c r="A313" s="19"/>
      <c r="B313" s="211"/>
      <c r="C313" s="183"/>
      <c r="D313" s="133">
        <v>9</v>
      </c>
      <c r="E313" s="1" t="s">
        <v>123</v>
      </c>
      <c r="F313" s="180" t="s">
        <v>46</v>
      </c>
      <c r="G313" s="180"/>
      <c r="H313" s="180" t="s">
        <v>129</v>
      </c>
      <c r="I313" s="180"/>
      <c r="J313" s="180" t="s">
        <v>155</v>
      </c>
      <c r="K313" s="180"/>
      <c r="L313" s="180" t="s">
        <v>104</v>
      </c>
      <c r="M313" s="180"/>
      <c r="N313" s="44" t="s">
        <v>16</v>
      </c>
      <c r="O313" s="86">
        <v>6.7789999999999999</v>
      </c>
      <c r="P313" s="118">
        <v>5</v>
      </c>
      <c r="Q313" s="6"/>
      <c r="R313" s="117">
        <v>4</v>
      </c>
      <c r="S313" s="6"/>
      <c r="T313" s="6"/>
      <c r="U313" s="19"/>
    </row>
    <row r="314" spans="1:21" ht="18" customHeight="1">
      <c r="A314" s="19"/>
      <c r="B314" s="211"/>
      <c r="C314" s="183"/>
      <c r="D314" s="133">
        <v>10</v>
      </c>
      <c r="E314" s="1" t="s">
        <v>124</v>
      </c>
      <c r="F314" s="180" t="s">
        <v>129</v>
      </c>
      <c r="G314" s="180"/>
      <c r="H314" s="180" t="s">
        <v>106</v>
      </c>
      <c r="I314" s="180"/>
      <c r="J314" s="180" t="s">
        <v>98</v>
      </c>
      <c r="K314" s="180"/>
      <c r="L314" s="180" t="s">
        <v>104</v>
      </c>
      <c r="M314" s="180"/>
      <c r="N314" s="44" t="s">
        <v>96</v>
      </c>
      <c r="O314" s="87">
        <v>6.8570000000000002</v>
      </c>
      <c r="P314" s="116">
        <v>1</v>
      </c>
      <c r="Q314" s="6"/>
      <c r="R314" s="118">
        <v>5</v>
      </c>
      <c r="S314" s="114">
        <v>7</v>
      </c>
      <c r="T314" s="6"/>
      <c r="U314" s="19"/>
    </row>
    <row r="315" spans="1:21" ht="18" customHeight="1">
      <c r="A315" s="19"/>
      <c r="B315" s="211"/>
      <c r="C315" s="183"/>
      <c r="D315" s="133">
        <v>11</v>
      </c>
      <c r="E315" s="1" t="s">
        <v>105</v>
      </c>
      <c r="F315" s="180" t="s">
        <v>106</v>
      </c>
      <c r="G315" s="180"/>
      <c r="H315" s="180" t="s">
        <v>72</v>
      </c>
      <c r="I315" s="180"/>
      <c r="J315" s="180" t="s">
        <v>103</v>
      </c>
      <c r="K315" s="180"/>
      <c r="L315" s="180" t="s">
        <v>104</v>
      </c>
      <c r="M315" s="180"/>
      <c r="N315" s="44" t="s">
        <v>16</v>
      </c>
      <c r="O315" s="87">
        <v>6.8819999999999997</v>
      </c>
      <c r="P315" s="114">
        <v>7</v>
      </c>
      <c r="Q315" s="6"/>
      <c r="R315" s="112">
        <v>3</v>
      </c>
      <c r="S315" s="6"/>
      <c r="T315" s="6"/>
      <c r="U315" s="19"/>
    </row>
    <row r="316" spans="1:21" ht="18" customHeight="1">
      <c r="A316" s="19"/>
      <c r="B316" s="211"/>
      <c r="C316" s="183"/>
      <c r="D316" s="133">
        <v>12</v>
      </c>
      <c r="E316" s="1" t="s">
        <v>110</v>
      </c>
      <c r="F316" s="180" t="s">
        <v>37</v>
      </c>
      <c r="G316" s="180"/>
      <c r="H316" s="180" t="s">
        <v>109</v>
      </c>
      <c r="I316" s="180"/>
      <c r="J316" s="180" t="s">
        <v>101</v>
      </c>
      <c r="K316" s="180"/>
      <c r="L316" s="180" t="s">
        <v>104</v>
      </c>
      <c r="M316" s="180"/>
      <c r="N316" s="44" t="s">
        <v>16</v>
      </c>
      <c r="O316" s="87">
        <v>6.9320000000000004</v>
      </c>
      <c r="P316" s="117">
        <v>4</v>
      </c>
      <c r="Q316" s="6"/>
      <c r="R316" s="116">
        <v>1</v>
      </c>
      <c r="S316" s="115">
        <v>2</v>
      </c>
      <c r="T316" s="19"/>
      <c r="U316" s="19"/>
    </row>
    <row r="317" spans="1:21" ht="18" customHeight="1">
      <c r="A317" s="19"/>
      <c r="B317" s="211"/>
      <c r="C317" s="183"/>
      <c r="D317" s="133">
        <v>13</v>
      </c>
      <c r="E317" s="1" t="s">
        <v>57</v>
      </c>
      <c r="F317" s="180" t="s">
        <v>2</v>
      </c>
      <c r="G317" s="180"/>
      <c r="H317" s="180" t="s">
        <v>37</v>
      </c>
      <c r="I317" s="180"/>
      <c r="J317" s="203" t="s">
        <v>98</v>
      </c>
      <c r="K317" s="204"/>
      <c r="L317" s="180" t="s">
        <v>65</v>
      </c>
      <c r="M317" s="180"/>
      <c r="N317" s="44" t="s">
        <v>16</v>
      </c>
      <c r="O317" s="39">
        <v>7.008</v>
      </c>
      <c r="P317" s="113">
        <v>6</v>
      </c>
      <c r="Q317" s="6"/>
      <c r="R317" s="6"/>
      <c r="S317" s="6"/>
      <c r="T317" s="6"/>
      <c r="U317" s="19"/>
    </row>
    <row r="318" spans="1:21" ht="18" customHeight="1">
      <c r="A318" s="19"/>
      <c r="B318" s="211"/>
      <c r="C318" s="183"/>
      <c r="D318" s="133">
        <v>14</v>
      </c>
      <c r="E318" s="1" t="s">
        <v>56</v>
      </c>
      <c r="F318" s="180" t="s">
        <v>90</v>
      </c>
      <c r="G318" s="180"/>
      <c r="H318" s="180" t="s">
        <v>2</v>
      </c>
      <c r="I318" s="180"/>
      <c r="J318" s="180" t="s">
        <v>134</v>
      </c>
      <c r="K318" s="180"/>
      <c r="L318" s="180" t="s">
        <v>166</v>
      </c>
      <c r="M318" s="180"/>
      <c r="N318" s="44" t="s">
        <v>96</v>
      </c>
      <c r="O318" s="39">
        <v>7.0510000000000002</v>
      </c>
      <c r="P318" s="115">
        <v>2</v>
      </c>
      <c r="Q318" s="6"/>
      <c r="R318" s="6"/>
      <c r="S318" s="6"/>
      <c r="T318" s="6"/>
      <c r="U318" s="19"/>
    </row>
    <row r="319" spans="1:21" s="24" customFormat="1" ht="18" customHeight="1">
      <c r="A319" s="6"/>
      <c r="B319" s="211"/>
      <c r="C319" s="183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19"/>
    </row>
    <row r="320" spans="1:21" ht="18" customHeight="1">
      <c r="A320" s="19"/>
      <c r="B320" s="211"/>
      <c r="C320" s="183"/>
      <c r="D320" s="184" t="s">
        <v>23</v>
      </c>
      <c r="E320" s="184"/>
      <c r="F320" s="184"/>
      <c r="G320" s="184"/>
      <c r="H320" s="184"/>
      <c r="I320" s="184"/>
      <c r="J320" s="184"/>
      <c r="K320" s="184"/>
      <c r="L320" s="184"/>
      <c r="M320" s="184"/>
      <c r="N320" s="184"/>
      <c r="O320" s="184"/>
      <c r="P320" s="184"/>
      <c r="Q320" s="184"/>
      <c r="R320" s="184"/>
      <c r="S320" s="184"/>
      <c r="T320" s="173" t="s">
        <v>132</v>
      </c>
      <c r="U320" s="19"/>
    </row>
    <row r="321" spans="1:22" ht="18" customHeight="1">
      <c r="A321" s="19"/>
      <c r="B321" s="211"/>
      <c r="C321" s="183"/>
      <c r="D321" s="174" t="s">
        <v>1</v>
      </c>
      <c r="E321" s="175" t="s">
        <v>15</v>
      </c>
      <c r="F321" s="176" t="s">
        <v>52</v>
      </c>
      <c r="G321" s="177" t="s">
        <v>20</v>
      </c>
      <c r="H321" s="178" t="s">
        <v>17</v>
      </c>
      <c r="I321" s="178"/>
      <c r="J321" s="178"/>
      <c r="K321" s="178"/>
      <c r="L321" s="178"/>
      <c r="M321" s="178"/>
      <c r="N321" s="178" t="s">
        <v>18</v>
      </c>
      <c r="O321" s="178"/>
      <c r="P321" s="178"/>
      <c r="Q321" s="178"/>
      <c r="R321" s="178"/>
      <c r="S321" s="178"/>
      <c r="T321" s="173"/>
      <c r="U321" s="19"/>
    </row>
    <row r="322" spans="1:22" ht="18" customHeight="1">
      <c r="A322" s="19"/>
      <c r="B322" s="211"/>
      <c r="C322" s="183"/>
      <c r="D322" s="174"/>
      <c r="E322" s="175"/>
      <c r="F322" s="176"/>
      <c r="G322" s="177"/>
      <c r="H322" s="43" t="s">
        <v>19</v>
      </c>
      <c r="I322" s="28">
        <v>1</v>
      </c>
      <c r="J322" s="25">
        <v>2</v>
      </c>
      <c r="K322" s="26">
        <v>3</v>
      </c>
      <c r="L322" s="27">
        <v>4</v>
      </c>
      <c r="M322" s="33">
        <v>5</v>
      </c>
      <c r="N322" s="43" t="s">
        <v>19</v>
      </c>
      <c r="O322" s="28">
        <v>1</v>
      </c>
      <c r="P322" s="25">
        <v>2</v>
      </c>
      <c r="Q322" s="26">
        <v>3</v>
      </c>
      <c r="R322" s="27">
        <v>4</v>
      </c>
      <c r="S322" s="33">
        <v>5</v>
      </c>
      <c r="T322" s="173"/>
      <c r="U322" s="19"/>
    </row>
    <row r="323" spans="1:22" ht="18" customHeight="1">
      <c r="A323" s="19"/>
      <c r="B323" s="211"/>
      <c r="C323" s="183"/>
      <c r="D323" s="128">
        <v>1</v>
      </c>
      <c r="E323" s="1" t="s">
        <v>71</v>
      </c>
      <c r="F323" s="46">
        <v>20</v>
      </c>
      <c r="G323" s="123">
        <f t="shared" ref="G323:G336" si="19">H323+N323-T323</f>
        <v>527.02</v>
      </c>
      <c r="H323" s="95">
        <f t="shared" ref="H323:H336" si="20">SUM(I323:M323)</f>
        <v>262.79000000000002</v>
      </c>
      <c r="I323" s="61">
        <v>53</v>
      </c>
      <c r="J323" s="61">
        <v>53</v>
      </c>
      <c r="K323" s="60">
        <v>54</v>
      </c>
      <c r="L323" s="62">
        <v>52</v>
      </c>
      <c r="M323" s="63">
        <v>50.79</v>
      </c>
      <c r="N323" s="95">
        <f t="shared" ref="N323:N336" si="21">SUM(O323:S323)</f>
        <v>264.83</v>
      </c>
      <c r="O323" s="61">
        <v>53</v>
      </c>
      <c r="P323" s="61">
        <v>53</v>
      </c>
      <c r="Q323" s="60">
        <v>54</v>
      </c>
      <c r="R323" s="61">
        <v>53</v>
      </c>
      <c r="S323" s="62">
        <v>51.83</v>
      </c>
      <c r="T323" s="106">
        <v>0.6</v>
      </c>
      <c r="U323" s="19"/>
      <c r="V323" s="60"/>
    </row>
    <row r="324" spans="1:22" ht="18" customHeight="1">
      <c r="A324" s="19"/>
      <c r="B324" s="211"/>
      <c r="C324" s="183"/>
      <c r="D324" s="128">
        <v>2</v>
      </c>
      <c r="E324" s="1" t="s">
        <v>107</v>
      </c>
      <c r="F324" s="46">
        <v>18</v>
      </c>
      <c r="G324" s="123">
        <f t="shared" si="19"/>
        <v>524.46</v>
      </c>
      <c r="H324" s="59">
        <f t="shared" si="20"/>
        <v>261.73</v>
      </c>
      <c r="I324" s="61">
        <v>53</v>
      </c>
      <c r="J324" s="61">
        <v>53</v>
      </c>
      <c r="K324" s="60">
        <v>53.73</v>
      </c>
      <c r="L324" s="61">
        <v>53</v>
      </c>
      <c r="M324" s="56">
        <v>49</v>
      </c>
      <c r="N324" s="40">
        <f t="shared" si="21"/>
        <v>263.93</v>
      </c>
      <c r="O324" s="61">
        <v>53</v>
      </c>
      <c r="P324" s="61">
        <v>53</v>
      </c>
      <c r="Q324" s="100">
        <v>54.93</v>
      </c>
      <c r="R324" s="61">
        <v>53</v>
      </c>
      <c r="S324" s="56">
        <v>50</v>
      </c>
      <c r="T324" s="106">
        <v>1.2</v>
      </c>
      <c r="U324" s="19"/>
      <c r="V324" s="61"/>
    </row>
    <row r="325" spans="1:22" ht="18" customHeight="1">
      <c r="A325" s="19"/>
      <c r="B325" s="211"/>
      <c r="C325" s="183"/>
      <c r="D325" s="128">
        <v>3</v>
      </c>
      <c r="E325" s="1" t="s">
        <v>49</v>
      </c>
      <c r="F325" s="46">
        <v>16</v>
      </c>
      <c r="G325" s="123">
        <f t="shared" si="19"/>
        <v>524.07000000000005</v>
      </c>
      <c r="H325" s="40">
        <f t="shared" si="20"/>
        <v>262.35000000000002</v>
      </c>
      <c r="I325" s="61">
        <v>53</v>
      </c>
      <c r="J325" s="62">
        <v>52</v>
      </c>
      <c r="K325" s="61">
        <v>53</v>
      </c>
      <c r="L325" s="61">
        <v>53.35</v>
      </c>
      <c r="M325" s="63">
        <v>51</v>
      </c>
      <c r="N325" s="58">
        <f t="shared" si="21"/>
        <v>264.12</v>
      </c>
      <c r="O325" s="61">
        <v>53</v>
      </c>
      <c r="P325" s="61">
        <v>53</v>
      </c>
      <c r="Q325" s="60">
        <v>54</v>
      </c>
      <c r="R325" s="61">
        <v>53.12</v>
      </c>
      <c r="S325" s="63">
        <v>51</v>
      </c>
      <c r="T325" s="106">
        <v>2.4</v>
      </c>
      <c r="U325" s="19"/>
      <c r="V325" s="62"/>
    </row>
    <row r="326" spans="1:22" ht="18" customHeight="1">
      <c r="A326" s="19"/>
      <c r="B326" s="211"/>
      <c r="C326" s="183"/>
      <c r="D326" s="128">
        <v>4</v>
      </c>
      <c r="E326" s="1" t="s">
        <v>102</v>
      </c>
      <c r="F326" s="46">
        <v>15</v>
      </c>
      <c r="G326" s="123">
        <f t="shared" si="19"/>
        <v>521.87</v>
      </c>
      <c r="H326" s="58">
        <f t="shared" si="20"/>
        <v>262.63</v>
      </c>
      <c r="I326" s="61">
        <v>52.63</v>
      </c>
      <c r="J326" s="60">
        <v>54</v>
      </c>
      <c r="K326" s="61">
        <v>53</v>
      </c>
      <c r="L326" s="62">
        <v>52</v>
      </c>
      <c r="M326" s="63">
        <v>51</v>
      </c>
      <c r="N326" s="59">
        <f t="shared" si="21"/>
        <v>260.14</v>
      </c>
      <c r="O326" s="62">
        <v>52.14</v>
      </c>
      <c r="P326" s="61">
        <v>53</v>
      </c>
      <c r="Q326" s="61">
        <v>53</v>
      </c>
      <c r="R326" s="62">
        <v>52</v>
      </c>
      <c r="S326" s="56">
        <v>50</v>
      </c>
      <c r="T326" s="106">
        <v>0.9</v>
      </c>
      <c r="U326" s="19"/>
      <c r="V326" s="62"/>
    </row>
    <row r="327" spans="1:22" ht="18" customHeight="1">
      <c r="A327" s="19"/>
      <c r="B327" s="211"/>
      <c r="C327" s="183"/>
      <c r="D327" s="128">
        <v>5</v>
      </c>
      <c r="E327" s="1" t="s">
        <v>63</v>
      </c>
      <c r="F327" s="46">
        <v>14</v>
      </c>
      <c r="G327" s="123">
        <f t="shared" si="19"/>
        <v>509.63000000000005</v>
      </c>
      <c r="H327" s="59">
        <f t="shared" si="20"/>
        <v>253.14</v>
      </c>
      <c r="I327" s="56">
        <v>49</v>
      </c>
      <c r="J327" s="63">
        <v>51</v>
      </c>
      <c r="K327" s="62">
        <v>52</v>
      </c>
      <c r="L327" s="63">
        <v>51</v>
      </c>
      <c r="M327" s="56">
        <v>50.14</v>
      </c>
      <c r="N327" s="59">
        <f t="shared" si="21"/>
        <v>262.79000000000002</v>
      </c>
      <c r="O327" s="61">
        <v>53</v>
      </c>
      <c r="P327" s="61">
        <v>53</v>
      </c>
      <c r="Q327" s="60">
        <v>54</v>
      </c>
      <c r="R327" s="62">
        <v>52</v>
      </c>
      <c r="S327" s="63">
        <v>50.79</v>
      </c>
      <c r="T327" s="130">
        <v>6.3</v>
      </c>
      <c r="U327" s="19"/>
      <c r="V327" s="63"/>
    </row>
    <row r="328" spans="1:22" ht="18" customHeight="1">
      <c r="A328" s="19"/>
      <c r="B328" s="211"/>
      <c r="C328" s="183"/>
      <c r="D328" s="128">
        <v>6</v>
      </c>
      <c r="E328" s="1" t="s">
        <v>85</v>
      </c>
      <c r="F328" s="46">
        <v>13</v>
      </c>
      <c r="G328" s="123">
        <f t="shared" si="19"/>
        <v>507.21</v>
      </c>
      <c r="H328" s="59">
        <f t="shared" si="20"/>
        <v>252.59</v>
      </c>
      <c r="I328" s="56">
        <v>50</v>
      </c>
      <c r="J328" s="61">
        <v>52.59</v>
      </c>
      <c r="K328" s="62">
        <v>52</v>
      </c>
      <c r="L328" s="56">
        <v>50</v>
      </c>
      <c r="M328" s="56">
        <v>48</v>
      </c>
      <c r="N328" s="59">
        <f t="shared" si="21"/>
        <v>257.92</v>
      </c>
      <c r="O328" s="63">
        <v>51</v>
      </c>
      <c r="P328" s="61">
        <v>52.92</v>
      </c>
      <c r="Q328" s="61">
        <v>53</v>
      </c>
      <c r="R328" s="63">
        <v>51</v>
      </c>
      <c r="S328" s="56">
        <v>50</v>
      </c>
      <c r="T328" s="129">
        <v>3.3</v>
      </c>
      <c r="U328" s="19"/>
      <c r="V328" s="56"/>
    </row>
    <row r="329" spans="1:22" ht="18" customHeight="1">
      <c r="A329" s="19"/>
      <c r="B329" s="211"/>
      <c r="C329" s="183"/>
      <c r="D329" s="128">
        <v>7</v>
      </c>
      <c r="E329" s="1" t="s">
        <v>105</v>
      </c>
      <c r="F329" s="46">
        <v>12</v>
      </c>
      <c r="G329" s="123">
        <f t="shared" si="19"/>
        <v>506.61</v>
      </c>
      <c r="H329" s="59">
        <f t="shared" si="20"/>
        <v>252.57</v>
      </c>
      <c r="I329" s="63">
        <v>51</v>
      </c>
      <c r="J329" s="63">
        <v>51</v>
      </c>
      <c r="K329" s="63">
        <v>51</v>
      </c>
      <c r="L329" s="56">
        <v>50</v>
      </c>
      <c r="M329" s="56">
        <v>49.57</v>
      </c>
      <c r="N329" s="59">
        <f t="shared" si="21"/>
        <v>255.54</v>
      </c>
      <c r="O329" s="63">
        <v>51</v>
      </c>
      <c r="P329" s="62">
        <v>52</v>
      </c>
      <c r="Q329" s="62">
        <v>52</v>
      </c>
      <c r="R329" s="63">
        <v>51</v>
      </c>
      <c r="S329" s="56">
        <v>49.54</v>
      </c>
      <c r="T329" s="106">
        <v>1.5</v>
      </c>
      <c r="U329" s="19"/>
    </row>
    <row r="330" spans="1:22" ht="18" customHeight="1">
      <c r="A330" s="19"/>
      <c r="B330" s="211"/>
      <c r="C330" s="183"/>
      <c r="D330" s="128">
        <v>8</v>
      </c>
      <c r="E330" s="1" t="s">
        <v>62</v>
      </c>
      <c r="F330" s="46">
        <v>11</v>
      </c>
      <c r="G330" s="123">
        <f t="shared" si="19"/>
        <v>503.2</v>
      </c>
      <c r="H330" s="59">
        <f t="shared" si="20"/>
        <v>257.68</v>
      </c>
      <c r="I330" s="62">
        <v>52</v>
      </c>
      <c r="J330" s="61">
        <v>53</v>
      </c>
      <c r="K330" s="61">
        <v>53</v>
      </c>
      <c r="L330" s="56">
        <v>50</v>
      </c>
      <c r="M330" s="56">
        <v>49.68</v>
      </c>
      <c r="N330" s="32">
        <f t="shared" si="21"/>
        <v>249.72</v>
      </c>
      <c r="O330" s="56">
        <v>50</v>
      </c>
      <c r="P330" s="63">
        <v>51</v>
      </c>
      <c r="Q330" s="63">
        <v>51</v>
      </c>
      <c r="R330" s="56">
        <v>49</v>
      </c>
      <c r="S330" s="56">
        <v>48.72</v>
      </c>
      <c r="T330" s="129">
        <v>4.2</v>
      </c>
      <c r="U330" s="19"/>
    </row>
    <row r="331" spans="1:22" ht="18" customHeight="1">
      <c r="A331" s="19"/>
      <c r="B331" s="211"/>
      <c r="C331" s="183"/>
      <c r="D331" s="128">
        <v>9</v>
      </c>
      <c r="E331" s="1" t="s">
        <v>123</v>
      </c>
      <c r="F331" s="46">
        <v>10</v>
      </c>
      <c r="G331" s="123">
        <f t="shared" si="19"/>
        <v>502.65000000000003</v>
      </c>
      <c r="H331" s="59">
        <f t="shared" si="20"/>
        <v>254.84</v>
      </c>
      <c r="I331" s="56">
        <v>50</v>
      </c>
      <c r="J331" s="62">
        <v>52</v>
      </c>
      <c r="K331" s="61">
        <v>52.84</v>
      </c>
      <c r="L331" s="62">
        <v>52</v>
      </c>
      <c r="M331" s="56">
        <v>48</v>
      </c>
      <c r="N331" s="59">
        <f t="shared" si="21"/>
        <v>251.71</v>
      </c>
      <c r="O331" s="56">
        <v>50</v>
      </c>
      <c r="P331" s="63">
        <v>51</v>
      </c>
      <c r="Q331" s="62">
        <v>51.71</v>
      </c>
      <c r="R331" s="63">
        <v>51</v>
      </c>
      <c r="S331" s="56">
        <v>48</v>
      </c>
      <c r="T331" s="129">
        <v>3.9</v>
      </c>
      <c r="U331" s="19"/>
    </row>
    <row r="332" spans="1:22" ht="18" customHeight="1">
      <c r="A332" s="19"/>
      <c r="B332" s="211"/>
      <c r="C332" s="183"/>
      <c r="D332" s="128">
        <v>10</v>
      </c>
      <c r="E332" s="1" t="s">
        <v>124</v>
      </c>
      <c r="F332" s="46">
        <v>9</v>
      </c>
      <c r="G332" s="124">
        <f t="shared" si="19"/>
        <v>498.22999999999996</v>
      </c>
      <c r="H332" s="32">
        <f t="shared" si="20"/>
        <v>248.76</v>
      </c>
      <c r="I332" s="56">
        <v>48</v>
      </c>
      <c r="J332" s="63">
        <v>50.76</v>
      </c>
      <c r="K332" s="63">
        <v>51</v>
      </c>
      <c r="L332" s="56">
        <v>50</v>
      </c>
      <c r="M332" s="56">
        <v>49</v>
      </c>
      <c r="N332" s="59">
        <f t="shared" si="21"/>
        <v>257.27</v>
      </c>
      <c r="O332" s="56">
        <v>50</v>
      </c>
      <c r="P332" s="62">
        <v>52.27</v>
      </c>
      <c r="Q332" s="61">
        <v>53</v>
      </c>
      <c r="R332" s="62">
        <v>52</v>
      </c>
      <c r="S332" s="56">
        <v>50</v>
      </c>
      <c r="T332" s="130">
        <v>7.8</v>
      </c>
      <c r="U332" s="19"/>
    </row>
    <row r="333" spans="1:22" ht="18" customHeight="1">
      <c r="A333" s="19"/>
      <c r="B333" s="211"/>
      <c r="C333" s="183"/>
      <c r="D333" s="128">
        <v>11</v>
      </c>
      <c r="E333" s="1" t="s">
        <v>56</v>
      </c>
      <c r="F333" s="46">
        <v>8</v>
      </c>
      <c r="G333" s="124">
        <f t="shared" si="19"/>
        <v>490.45</v>
      </c>
      <c r="H333" s="32">
        <f t="shared" si="20"/>
        <v>241.63</v>
      </c>
      <c r="I333" s="56">
        <v>48</v>
      </c>
      <c r="J333" s="56">
        <v>48</v>
      </c>
      <c r="K333" s="56">
        <v>49</v>
      </c>
      <c r="L333" s="56">
        <v>48.63</v>
      </c>
      <c r="M333" s="56">
        <v>48</v>
      </c>
      <c r="N333" s="59">
        <f t="shared" si="21"/>
        <v>250.62</v>
      </c>
      <c r="O333" s="56">
        <v>50</v>
      </c>
      <c r="P333" s="56">
        <v>50</v>
      </c>
      <c r="Q333" s="62">
        <v>52</v>
      </c>
      <c r="R333" s="63">
        <v>50.62</v>
      </c>
      <c r="S333" s="56">
        <v>48</v>
      </c>
      <c r="T333" s="106">
        <v>1.8</v>
      </c>
      <c r="U333" s="19"/>
    </row>
    <row r="334" spans="1:22" ht="18" customHeight="1">
      <c r="A334" s="19"/>
      <c r="B334" s="211"/>
      <c r="C334" s="183"/>
      <c r="D334" s="128">
        <v>12</v>
      </c>
      <c r="E334" s="88" t="s">
        <v>149</v>
      </c>
      <c r="F334" s="46">
        <v>7</v>
      </c>
      <c r="G334" s="124">
        <f t="shared" si="19"/>
        <v>488.48</v>
      </c>
      <c r="H334" s="32">
        <f t="shared" si="20"/>
        <v>243.53</v>
      </c>
      <c r="I334" s="56">
        <v>49.53</v>
      </c>
      <c r="J334" s="56">
        <v>50</v>
      </c>
      <c r="K334" s="56">
        <v>50</v>
      </c>
      <c r="L334" s="56">
        <v>49</v>
      </c>
      <c r="M334" s="56">
        <v>45</v>
      </c>
      <c r="N334" s="59">
        <f t="shared" si="21"/>
        <v>252.45</v>
      </c>
      <c r="O334" s="56">
        <v>50.45</v>
      </c>
      <c r="P334" s="62">
        <v>52</v>
      </c>
      <c r="Q334" s="63">
        <v>51</v>
      </c>
      <c r="R334" s="63">
        <v>51</v>
      </c>
      <c r="S334" s="56">
        <v>48</v>
      </c>
      <c r="T334" s="130">
        <v>7.5</v>
      </c>
      <c r="U334" s="19"/>
    </row>
    <row r="335" spans="1:22" ht="18" customHeight="1">
      <c r="A335" s="19"/>
      <c r="B335" s="211"/>
      <c r="C335" s="183"/>
      <c r="D335" s="128">
        <v>13</v>
      </c>
      <c r="E335" s="1" t="s">
        <v>57</v>
      </c>
      <c r="F335" s="46">
        <v>6</v>
      </c>
      <c r="G335" s="124">
        <f t="shared" si="19"/>
        <v>479.16999999999996</v>
      </c>
      <c r="H335" s="32">
        <f t="shared" si="20"/>
        <v>245.3</v>
      </c>
      <c r="I335" s="56">
        <v>50</v>
      </c>
      <c r="J335" s="56">
        <v>50</v>
      </c>
      <c r="K335" s="63">
        <v>51</v>
      </c>
      <c r="L335" s="56">
        <v>49</v>
      </c>
      <c r="M335" s="56">
        <v>45.3</v>
      </c>
      <c r="N335" s="32">
        <f t="shared" si="21"/>
        <v>237.47</v>
      </c>
      <c r="O335" s="56">
        <v>43</v>
      </c>
      <c r="P335" s="56">
        <v>50</v>
      </c>
      <c r="Q335" s="56">
        <v>47</v>
      </c>
      <c r="R335" s="56">
        <v>49</v>
      </c>
      <c r="S335" s="56">
        <v>48.47</v>
      </c>
      <c r="T335" s="129">
        <v>3.6</v>
      </c>
      <c r="U335" s="19"/>
    </row>
    <row r="336" spans="1:22" ht="18" customHeight="1">
      <c r="A336" s="19"/>
      <c r="B336" s="211"/>
      <c r="C336" s="183"/>
      <c r="D336" s="128">
        <v>14</v>
      </c>
      <c r="E336" s="1" t="s">
        <v>110</v>
      </c>
      <c r="F336" s="46">
        <v>5</v>
      </c>
      <c r="G336" s="124">
        <f t="shared" si="19"/>
        <v>475.59999999999997</v>
      </c>
      <c r="H336" s="32">
        <f t="shared" si="20"/>
        <v>247.62</v>
      </c>
      <c r="I336" s="56">
        <v>49</v>
      </c>
      <c r="J336" s="63">
        <v>51</v>
      </c>
      <c r="K336" s="63">
        <v>51</v>
      </c>
      <c r="L336" s="56">
        <v>49</v>
      </c>
      <c r="M336" s="56">
        <v>47.62</v>
      </c>
      <c r="N336" s="32">
        <f t="shared" si="21"/>
        <v>234.28</v>
      </c>
      <c r="O336" s="56">
        <v>47</v>
      </c>
      <c r="P336" s="56">
        <v>48</v>
      </c>
      <c r="Q336" s="56">
        <v>48</v>
      </c>
      <c r="R336" s="56">
        <v>47</v>
      </c>
      <c r="S336" s="56">
        <v>44.28</v>
      </c>
      <c r="T336" s="130">
        <v>6.3</v>
      </c>
      <c r="U336" s="19"/>
    </row>
    <row r="337" spans="1:21" ht="14.2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12.75">
      <c r="A338" s="57"/>
      <c r="B338" s="42"/>
      <c r="C338" s="57"/>
      <c r="D338" s="42"/>
      <c r="E338" s="57"/>
      <c r="F338" s="42"/>
      <c r="G338" s="57"/>
      <c r="H338" s="42"/>
      <c r="I338" s="57"/>
      <c r="J338" s="42"/>
      <c r="K338" s="57"/>
      <c r="L338" s="42"/>
      <c r="M338" s="57"/>
      <c r="N338" s="42"/>
      <c r="O338" s="57"/>
      <c r="P338" s="42"/>
      <c r="Q338" s="57"/>
      <c r="R338" s="42"/>
      <c r="S338" s="57"/>
      <c r="T338" s="42"/>
      <c r="U338" s="57"/>
    </row>
    <row r="339" spans="1:21" ht="12.7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18" customHeight="1">
      <c r="A340" s="19"/>
      <c r="B340" s="211">
        <v>43442</v>
      </c>
      <c r="C340" s="183" t="s">
        <v>36</v>
      </c>
      <c r="D340" s="184" t="s">
        <v>157</v>
      </c>
      <c r="E340" s="184"/>
      <c r="F340" s="184"/>
      <c r="G340" s="184"/>
      <c r="H340" s="184"/>
      <c r="I340" s="184"/>
      <c r="J340" s="184"/>
      <c r="K340" s="184"/>
      <c r="L340" s="184"/>
      <c r="M340" s="184"/>
      <c r="N340" s="184"/>
      <c r="O340" s="184"/>
      <c r="P340" s="21"/>
      <c r="Q340" s="21"/>
      <c r="R340" s="21"/>
      <c r="S340" s="21"/>
      <c r="T340" s="21"/>
      <c r="U340" s="6"/>
    </row>
    <row r="341" spans="1:21" ht="18" customHeight="1">
      <c r="A341" s="19"/>
      <c r="B341" s="211"/>
      <c r="C341" s="183"/>
      <c r="D341" s="174" t="s">
        <v>1</v>
      </c>
      <c r="E341" s="185" t="s">
        <v>15</v>
      </c>
      <c r="F341" s="195" t="s">
        <v>77</v>
      </c>
      <c r="G341" s="196"/>
      <c r="H341" s="187" t="s">
        <v>5</v>
      </c>
      <c r="I341" s="188"/>
      <c r="J341" s="191" t="s">
        <v>0</v>
      </c>
      <c r="K341" s="192"/>
      <c r="L341" s="195" t="s">
        <v>11</v>
      </c>
      <c r="M341" s="196"/>
      <c r="N341" s="226" t="s">
        <v>30</v>
      </c>
      <c r="O341" s="201" t="s">
        <v>3</v>
      </c>
      <c r="P341" s="21"/>
      <c r="Q341" s="21"/>
      <c r="R341" s="21"/>
      <c r="S341" s="21"/>
      <c r="T341" s="21"/>
      <c r="U341" s="6"/>
    </row>
    <row r="342" spans="1:21" ht="18" customHeight="1">
      <c r="A342" s="19"/>
      <c r="B342" s="211"/>
      <c r="C342" s="183"/>
      <c r="D342" s="174"/>
      <c r="E342" s="186"/>
      <c r="F342" s="197"/>
      <c r="G342" s="198"/>
      <c r="H342" s="189"/>
      <c r="I342" s="190"/>
      <c r="J342" s="193"/>
      <c r="K342" s="194"/>
      <c r="L342" s="197"/>
      <c r="M342" s="198"/>
      <c r="N342" s="227"/>
      <c r="O342" s="202"/>
      <c r="P342" s="119" t="s">
        <v>138</v>
      </c>
      <c r="Q342" s="6"/>
      <c r="R342" s="21"/>
      <c r="S342" s="21"/>
      <c r="T342" s="21"/>
      <c r="U342" s="6"/>
    </row>
    <row r="343" spans="1:21" ht="18" customHeight="1">
      <c r="A343" s="19"/>
      <c r="B343" s="211"/>
      <c r="C343" s="183"/>
      <c r="D343" s="108">
        <v>1</v>
      </c>
      <c r="E343" s="1" t="s">
        <v>102</v>
      </c>
      <c r="F343" s="203" t="s">
        <v>100</v>
      </c>
      <c r="G343" s="204"/>
      <c r="H343" s="203" t="s">
        <v>46</v>
      </c>
      <c r="I343" s="204"/>
      <c r="J343" s="203" t="s">
        <v>103</v>
      </c>
      <c r="K343" s="204"/>
      <c r="L343" s="203" t="s">
        <v>148</v>
      </c>
      <c r="M343" s="204"/>
      <c r="N343" s="44" t="s">
        <v>24</v>
      </c>
      <c r="O343" s="98">
        <v>6.4550000000000001</v>
      </c>
      <c r="P343" s="112">
        <v>3</v>
      </c>
      <c r="Q343" s="216" t="s">
        <v>140</v>
      </c>
      <c r="R343" s="217"/>
      <c r="S343" s="21"/>
      <c r="T343" s="21"/>
      <c r="U343" s="6"/>
    </row>
    <row r="344" spans="1:21" ht="18" customHeight="1">
      <c r="A344" s="19"/>
      <c r="B344" s="211"/>
      <c r="C344" s="183"/>
      <c r="D344" s="108">
        <v>2</v>
      </c>
      <c r="E344" s="1" t="s">
        <v>71</v>
      </c>
      <c r="F344" s="203" t="s">
        <v>118</v>
      </c>
      <c r="G344" s="204"/>
      <c r="H344" s="203" t="s">
        <v>100</v>
      </c>
      <c r="I344" s="204"/>
      <c r="J344" s="203" t="s">
        <v>91</v>
      </c>
      <c r="K344" s="204"/>
      <c r="L344" s="203" t="s">
        <v>148</v>
      </c>
      <c r="M344" s="204"/>
      <c r="N344" s="44" t="s">
        <v>24</v>
      </c>
      <c r="O344" s="98">
        <v>6.5220000000000002</v>
      </c>
      <c r="P344" s="115">
        <v>2</v>
      </c>
      <c r="Q344" s="6"/>
      <c r="R344" s="21"/>
      <c r="S344" s="21"/>
      <c r="T344" s="21"/>
      <c r="U344" s="6"/>
    </row>
    <row r="345" spans="1:21" ht="18" customHeight="1">
      <c r="A345" s="19"/>
      <c r="B345" s="211"/>
      <c r="C345" s="183"/>
      <c r="D345" s="108">
        <v>3</v>
      </c>
      <c r="E345" s="1" t="s">
        <v>49</v>
      </c>
      <c r="F345" s="203" t="s">
        <v>150</v>
      </c>
      <c r="G345" s="204"/>
      <c r="H345" s="203" t="s">
        <v>118</v>
      </c>
      <c r="I345" s="204"/>
      <c r="J345" s="203" t="s">
        <v>97</v>
      </c>
      <c r="K345" s="204"/>
      <c r="L345" s="203" t="s">
        <v>65</v>
      </c>
      <c r="M345" s="204"/>
      <c r="N345" s="44" t="s">
        <v>24</v>
      </c>
      <c r="O345" s="86">
        <v>6.6779999999999999</v>
      </c>
      <c r="P345" s="117">
        <v>4</v>
      </c>
      <c r="Q345" s="6"/>
      <c r="R345" s="179" t="s">
        <v>160</v>
      </c>
      <c r="S345" s="179"/>
      <c r="T345" s="179"/>
      <c r="U345" s="6"/>
    </row>
    <row r="346" spans="1:21" ht="18" customHeight="1">
      <c r="A346" s="19"/>
      <c r="B346" s="211"/>
      <c r="C346" s="183"/>
      <c r="D346" s="108">
        <v>4</v>
      </c>
      <c r="E346" s="1" t="s">
        <v>85</v>
      </c>
      <c r="F346" s="205" t="s">
        <v>125</v>
      </c>
      <c r="G346" s="206"/>
      <c r="H346" s="203" t="s">
        <v>51</v>
      </c>
      <c r="I346" s="204"/>
      <c r="J346" s="203" t="s">
        <v>98</v>
      </c>
      <c r="K346" s="204"/>
      <c r="L346" s="203" t="s">
        <v>65</v>
      </c>
      <c r="M346" s="204"/>
      <c r="N346" s="44" t="s">
        <v>16</v>
      </c>
      <c r="O346" s="86">
        <v>6.6820000000000004</v>
      </c>
      <c r="P346" s="116">
        <v>1</v>
      </c>
      <c r="Q346" s="6"/>
      <c r="R346" s="179"/>
      <c r="S346" s="179"/>
      <c r="T346" s="179"/>
      <c r="U346" s="6"/>
    </row>
    <row r="347" spans="1:21" ht="18" customHeight="1" thickBot="1">
      <c r="A347" s="19"/>
      <c r="B347" s="211"/>
      <c r="C347" s="183"/>
      <c r="D347" s="91">
        <v>5</v>
      </c>
      <c r="E347" s="92" t="s">
        <v>149</v>
      </c>
      <c r="F347" s="220" t="s">
        <v>120</v>
      </c>
      <c r="G347" s="221"/>
      <c r="H347" s="222" t="s">
        <v>125</v>
      </c>
      <c r="I347" s="223"/>
      <c r="J347" s="220" t="s">
        <v>98</v>
      </c>
      <c r="K347" s="221"/>
      <c r="L347" s="220" t="s">
        <v>104</v>
      </c>
      <c r="M347" s="221"/>
      <c r="N347" s="93" t="s">
        <v>96</v>
      </c>
      <c r="O347" s="94">
        <v>6.6959999999999997</v>
      </c>
      <c r="P347" s="118">
        <v>5</v>
      </c>
      <c r="Q347" s="6"/>
      <c r="R347" s="179"/>
      <c r="S347" s="179"/>
      <c r="T347" s="179"/>
      <c r="U347" s="6"/>
    </row>
    <row r="348" spans="1:21" ht="18" customHeight="1" thickTop="1">
      <c r="A348" s="19"/>
      <c r="B348" s="211"/>
      <c r="C348" s="183"/>
      <c r="D348" s="82">
        <v>6</v>
      </c>
      <c r="E348" s="88" t="s">
        <v>107</v>
      </c>
      <c r="F348" s="218" t="s">
        <v>128</v>
      </c>
      <c r="G348" s="219"/>
      <c r="H348" s="218" t="s">
        <v>72</v>
      </c>
      <c r="I348" s="219"/>
      <c r="J348" s="218" t="s">
        <v>98</v>
      </c>
      <c r="K348" s="219"/>
      <c r="L348" s="218" t="s">
        <v>65</v>
      </c>
      <c r="M348" s="219"/>
      <c r="N348" s="89" t="s">
        <v>24</v>
      </c>
      <c r="O348" s="97">
        <v>6.7039999999999997</v>
      </c>
      <c r="P348" s="112">
        <v>3</v>
      </c>
      <c r="Q348" s="6"/>
      <c r="R348" s="179"/>
      <c r="S348" s="179"/>
      <c r="T348" s="179"/>
      <c r="U348" s="6"/>
    </row>
    <row r="349" spans="1:21" ht="18" customHeight="1">
      <c r="A349" s="19"/>
      <c r="B349" s="211"/>
      <c r="C349" s="183"/>
      <c r="D349" s="108">
        <v>7</v>
      </c>
      <c r="E349" s="1" t="s">
        <v>56</v>
      </c>
      <c r="F349" s="203" t="s">
        <v>2</v>
      </c>
      <c r="G349" s="204"/>
      <c r="H349" s="203" t="s">
        <v>90</v>
      </c>
      <c r="I349" s="204"/>
      <c r="J349" s="203" t="s">
        <v>134</v>
      </c>
      <c r="K349" s="204"/>
      <c r="L349" s="180" t="s">
        <v>166</v>
      </c>
      <c r="M349" s="180"/>
      <c r="N349" s="44" t="s">
        <v>96</v>
      </c>
      <c r="O349" s="86">
        <v>6.7350000000000003</v>
      </c>
      <c r="P349" s="113">
        <v>6</v>
      </c>
      <c r="Q349" s="6"/>
      <c r="R349" s="179"/>
      <c r="S349" s="179"/>
      <c r="T349" s="179"/>
      <c r="U349" s="6"/>
    </row>
    <row r="350" spans="1:21" ht="18" customHeight="1">
      <c r="A350" s="19"/>
      <c r="B350" s="211"/>
      <c r="C350" s="183"/>
      <c r="D350" s="82">
        <v>8</v>
      </c>
      <c r="E350" s="88" t="s">
        <v>63</v>
      </c>
      <c r="F350" s="205" t="s">
        <v>39</v>
      </c>
      <c r="G350" s="206"/>
      <c r="H350" s="203" t="s">
        <v>150</v>
      </c>
      <c r="I350" s="204"/>
      <c r="J350" s="203" t="s">
        <v>98</v>
      </c>
      <c r="K350" s="204"/>
      <c r="L350" s="203" t="s">
        <v>99</v>
      </c>
      <c r="M350" s="204"/>
      <c r="N350" s="89" t="s">
        <v>24</v>
      </c>
      <c r="O350" s="97">
        <v>6.7430000000000003</v>
      </c>
      <c r="P350" s="115">
        <v>2</v>
      </c>
      <c r="Q350" s="6"/>
      <c r="R350" s="179"/>
      <c r="S350" s="179"/>
      <c r="T350" s="179"/>
      <c r="U350" s="6"/>
    </row>
    <row r="351" spans="1:21" ht="18" customHeight="1">
      <c r="A351" s="19"/>
      <c r="B351" s="211"/>
      <c r="C351" s="183"/>
      <c r="D351" s="108">
        <v>9</v>
      </c>
      <c r="E351" s="1" t="s">
        <v>124</v>
      </c>
      <c r="F351" s="203" t="s">
        <v>106</v>
      </c>
      <c r="G351" s="204"/>
      <c r="H351" s="203" t="s">
        <v>129</v>
      </c>
      <c r="I351" s="204"/>
      <c r="J351" s="203" t="s">
        <v>98</v>
      </c>
      <c r="K351" s="204"/>
      <c r="L351" s="203" t="s">
        <v>104</v>
      </c>
      <c r="M351" s="204"/>
      <c r="N351" s="44" t="s">
        <v>96</v>
      </c>
      <c r="O351" s="97">
        <v>6.7530000000000001</v>
      </c>
      <c r="P351" s="117">
        <v>4</v>
      </c>
      <c r="Q351" s="6"/>
      <c r="R351" s="179"/>
      <c r="S351" s="179"/>
      <c r="T351" s="179"/>
      <c r="U351" s="6"/>
    </row>
    <row r="352" spans="1:21" ht="18" customHeight="1">
      <c r="A352" s="19"/>
      <c r="B352" s="211"/>
      <c r="C352" s="183"/>
      <c r="D352" s="108">
        <v>10</v>
      </c>
      <c r="E352" s="1" t="s">
        <v>93</v>
      </c>
      <c r="F352" s="203" t="s">
        <v>95</v>
      </c>
      <c r="G352" s="204"/>
      <c r="H352" s="203" t="s">
        <v>94</v>
      </c>
      <c r="I352" s="204"/>
      <c r="J352" s="203" t="s">
        <v>155</v>
      </c>
      <c r="K352" s="204"/>
      <c r="L352" s="203" t="s">
        <v>104</v>
      </c>
      <c r="M352" s="204"/>
      <c r="N352" s="44" t="s">
        <v>16</v>
      </c>
      <c r="O352" s="86">
        <v>6.7750000000000004</v>
      </c>
      <c r="P352" s="116">
        <v>1</v>
      </c>
      <c r="Q352" s="6"/>
      <c r="R352" s="6"/>
      <c r="S352" s="6"/>
      <c r="T352" s="6"/>
      <c r="U352" s="6"/>
    </row>
    <row r="353" spans="1:21" ht="18" customHeight="1" thickBot="1">
      <c r="A353" s="19"/>
      <c r="B353" s="211"/>
      <c r="C353" s="183"/>
      <c r="D353" s="91">
        <v>11</v>
      </c>
      <c r="E353" s="92" t="s">
        <v>89</v>
      </c>
      <c r="F353" s="220" t="s">
        <v>37</v>
      </c>
      <c r="G353" s="221"/>
      <c r="H353" s="220" t="s">
        <v>88</v>
      </c>
      <c r="I353" s="221"/>
      <c r="J353" s="220" t="s">
        <v>98</v>
      </c>
      <c r="K353" s="221"/>
      <c r="L353" s="220" t="s">
        <v>65</v>
      </c>
      <c r="M353" s="221"/>
      <c r="N353" s="93" t="s">
        <v>16</v>
      </c>
      <c r="O353" s="107">
        <v>6.8193000000000001</v>
      </c>
      <c r="P353" s="118">
        <v>5</v>
      </c>
      <c r="Q353" s="6"/>
      <c r="R353" s="6"/>
      <c r="S353" s="6"/>
      <c r="T353" s="6"/>
      <c r="U353" s="6"/>
    </row>
    <row r="354" spans="1:21" ht="18" customHeight="1" thickTop="1">
      <c r="A354" s="19"/>
      <c r="B354" s="211"/>
      <c r="C354" s="183"/>
      <c r="D354" s="82">
        <v>12</v>
      </c>
      <c r="E354" s="88" t="s">
        <v>105</v>
      </c>
      <c r="F354" s="218" t="s">
        <v>72</v>
      </c>
      <c r="G354" s="219"/>
      <c r="H354" s="218" t="s">
        <v>106</v>
      </c>
      <c r="I354" s="219"/>
      <c r="J354" s="218" t="s">
        <v>103</v>
      </c>
      <c r="K354" s="219"/>
      <c r="L354" s="218" t="s">
        <v>65</v>
      </c>
      <c r="M354" s="219"/>
      <c r="N354" s="89" t="s">
        <v>16</v>
      </c>
      <c r="O354" s="90">
        <v>6.8259999999999996</v>
      </c>
      <c r="P354" s="113">
        <v>6</v>
      </c>
      <c r="Q354" s="6"/>
      <c r="R354" s="6"/>
      <c r="S354" s="6"/>
      <c r="T354" s="6"/>
      <c r="U354" s="6"/>
    </row>
    <row r="355" spans="1:21" ht="18" customHeight="1">
      <c r="A355" s="19"/>
      <c r="B355" s="211"/>
      <c r="C355" s="183"/>
      <c r="D355" s="108">
        <v>13</v>
      </c>
      <c r="E355" s="1" t="s">
        <v>62</v>
      </c>
      <c r="F355" s="203" t="s">
        <v>90</v>
      </c>
      <c r="G355" s="204"/>
      <c r="H355" s="203" t="s">
        <v>128</v>
      </c>
      <c r="I355" s="204"/>
      <c r="J355" s="203" t="s">
        <v>97</v>
      </c>
      <c r="K355" s="204"/>
      <c r="L355" s="203" t="s">
        <v>65</v>
      </c>
      <c r="M355" s="204"/>
      <c r="N355" s="44" t="s">
        <v>16</v>
      </c>
      <c r="O355" s="87">
        <v>6.9210000000000003</v>
      </c>
      <c r="P355" s="112">
        <v>3</v>
      </c>
      <c r="Q355" s="6"/>
      <c r="R355" s="117">
        <v>4</v>
      </c>
      <c r="S355" s="6"/>
      <c r="T355" s="6"/>
      <c r="U355" s="6"/>
    </row>
    <row r="356" spans="1:21" ht="18" customHeight="1">
      <c r="A356" s="19"/>
      <c r="B356" s="211"/>
      <c r="C356" s="183"/>
      <c r="D356" s="120">
        <v>14</v>
      </c>
      <c r="E356" s="1" t="s">
        <v>57</v>
      </c>
      <c r="F356" s="203" t="s">
        <v>127</v>
      </c>
      <c r="G356" s="204"/>
      <c r="H356" s="203" t="s">
        <v>2</v>
      </c>
      <c r="I356" s="204"/>
      <c r="J356" s="203" t="s">
        <v>91</v>
      </c>
      <c r="K356" s="204"/>
      <c r="L356" s="203" t="s">
        <v>41</v>
      </c>
      <c r="M356" s="204"/>
      <c r="N356" s="44" t="s">
        <v>96</v>
      </c>
      <c r="O356" s="39">
        <v>7.0270000000000001</v>
      </c>
      <c r="P356" s="115">
        <v>2</v>
      </c>
      <c r="Q356" s="6"/>
      <c r="R356" s="118">
        <v>5</v>
      </c>
      <c r="S356" s="114">
        <v>7</v>
      </c>
      <c r="T356" s="6"/>
      <c r="U356" s="6"/>
    </row>
    <row r="357" spans="1:21" ht="18" customHeight="1">
      <c r="A357" s="19"/>
      <c r="B357" s="211"/>
      <c r="C357" s="183"/>
      <c r="D357" s="120">
        <v>15</v>
      </c>
      <c r="E357" s="1" t="s">
        <v>126</v>
      </c>
      <c r="F357" s="203" t="s">
        <v>88</v>
      </c>
      <c r="G357" s="204"/>
      <c r="H357" s="203" t="s">
        <v>127</v>
      </c>
      <c r="I357" s="204"/>
      <c r="J357" s="203" t="s">
        <v>98</v>
      </c>
      <c r="K357" s="204"/>
      <c r="L357" s="203" t="s">
        <v>65</v>
      </c>
      <c r="M357" s="204"/>
      <c r="N357" s="44" t="s">
        <v>96</v>
      </c>
      <c r="O357" s="39">
        <v>7.0549999999999997</v>
      </c>
      <c r="P357" s="116">
        <v>1</v>
      </c>
      <c r="Q357" s="6"/>
      <c r="R357" s="115">
        <v>2</v>
      </c>
      <c r="S357" s="113">
        <v>6</v>
      </c>
      <c r="T357" s="6"/>
      <c r="U357" s="6"/>
    </row>
    <row r="358" spans="1:21" ht="18" customHeight="1">
      <c r="A358" s="19"/>
      <c r="B358" s="211"/>
      <c r="C358" s="183"/>
      <c r="D358" s="120">
        <v>16</v>
      </c>
      <c r="E358" s="1" t="s">
        <v>110</v>
      </c>
      <c r="F358" s="203" t="s">
        <v>109</v>
      </c>
      <c r="G358" s="204"/>
      <c r="H358" s="203" t="s">
        <v>37</v>
      </c>
      <c r="I358" s="204"/>
      <c r="J358" s="203" t="s">
        <v>103</v>
      </c>
      <c r="K358" s="204"/>
      <c r="L358" s="203" t="s">
        <v>41</v>
      </c>
      <c r="M358" s="204"/>
      <c r="N358" s="44" t="s">
        <v>16</v>
      </c>
      <c r="O358" s="39">
        <v>7.1180000000000003</v>
      </c>
      <c r="P358" s="117">
        <v>4</v>
      </c>
      <c r="Q358" s="6"/>
      <c r="R358" s="112">
        <v>3</v>
      </c>
      <c r="S358" s="6"/>
      <c r="T358" s="6"/>
      <c r="U358" s="6"/>
    </row>
    <row r="359" spans="1:21" ht="18" customHeight="1">
      <c r="A359" s="19"/>
      <c r="B359" s="211"/>
      <c r="C359" s="183"/>
      <c r="D359" s="120">
        <v>17</v>
      </c>
      <c r="E359" s="1" t="s">
        <v>123</v>
      </c>
      <c r="F359" s="203" t="s">
        <v>46</v>
      </c>
      <c r="G359" s="204"/>
      <c r="H359" s="203" t="s">
        <v>129</v>
      </c>
      <c r="I359" s="204"/>
      <c r="J359" s="203" t="s">
        <v>98</v>
      </c>
      <c r="K359" s="204"/>
      <c r="L359" s="203" t="s">
        <v>104</v>
      </c>
      <c r="M359" s="204"/>
      <c r="N359" s="44" t="s">
        <v>16</v>
      </c>
      <c r="O359" s="39">
        <v>11.794</v>
      </c>
      <c r="P359" s="118">
        <v>5</v>
      </c>
      <c r="Q359" s="6"/>
      <c r="R359" s="116">
        <v>1</v>
      </c>
      <c r="S359" s="6"/>
      <c r="T359" s="6"/>
      <c r="U359" s="6"/>
    </row>
    <row r="360" spans="1:21" ht="18" customHeight="1">
      <c r="A360" s="19"/>
      <c r="B360" s="211"/>
      <c r="C360" s="183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ht="18" customHeight="1">
      <c r="A361" s="19"/>
      <c r="B361" s="211"/>
      <c r="C361" s="183"/>
      <c r="D361" s="184" t="s">
        <v>23</v>
      </c>
      <c r="E361" s="184"/>
      <c r="F361" s="184"/>
      <c r="G361" s="184"/>
      <c r="H361" s="184"/>
      <c r="I361" s="184"/>
      <c r="J361" s="184"/>
      <c r="K361" s="184"/>
      <c r="L361" s="184"/>
      <c r="M361" s="184"/>
      <c r="N361" s="184"/>
      <c r="O361" s="184"/>
      <c r="P361" s="184"/>
      <c r="Q361" s="184"/>
      <c r="R361" s="184"/>
      <c r="S361" s="184"/>
      <c r="T361" s="173" t="s">
        <v>132</v>
      </c>
      <c r="U361" s="19"/>
    </row>
    <row r="362" spans="1:21" ht="18" customHeight="1">
      <c r="A362" s="19"/>
      <c r="B362" s="211"/>
      <c r="C362" s="183"/>
      <c r="D362" s="174" t="s">
        <v>1</v>
      </c>
      <c r="E362" s="175" t="s">
        <v>15</v>
      </c>
      <c r="F362" s="208" t="s">
        <v>52</v>
      </c>
      <c r="G362" s="177" t="s">
        <v>20</v>
      </c>
      <c r="H362" s="178" t="s">
        <v>17</v>
      </c>
      <c r="I362" s="178"/>
      <c r="J362" s="178"/>
      <c r="K362" s="178"/>
      <c r="L362" s="178"/>
      <c r="M362" s="178"/>
      <c r="N362" s="178" t="s">
        <v>18</v>
      </c>
      <c r="O362" s="178"/>
      <c r="P362" s="178"/>
      <c r="Q362" s="178"/>
      <c r="R362" s="178"/>
      <c r="S362" s="178"/>
      <c r="T362" s="173"/>
      <c r="U362" s="19"/>
    </row>
    <row r="363" spans="1:21" ht="18" customHeight="1">
      <c r="A363" s="19"/>
      <c r="B363" s="211"/>
      <c r="C363" s="183"/>
      <c r="D363" s="174"/>
      <c r="E363" s="175"/>
      <c r="F363" s="209"/>
      <c r="G363" s="177"/>
      <c r="H363" s="43" t="s">
        <v>19</v>
      </c>
      <c r="I363" s="28">
        <v>1</v>
      </c>
      <c r="J363" s="25">
        <v>2</v>
      </c>
      <c r="K363" s="26">
        <v>3</v>
      </c>
      <c r="L363" s="27">
        <v>4</v>
      </c>
      <c r="M363" s="33">
        <v>5</v>
      </c>
      <c r="N363" s="43" t="s">
        <v>19</v>
      </c>
      <c r="O363" s="28">
        <v>1</v>
      </c>
      <c r="P363" s="25">
        <v>2</v>
      </c>
      <c r="Q363" s="26">
        <v>3</v>
      </c>
      <c r="R363" s="27">
        <v>4</v>
      </c>
      <c r="S363" s="33">
        <v>5</v>
      </c>
      <c r="T363" s="173"/>
      <c r="U363" s="19"/>
    </row>
    <row r="364" spans="1:21" ht="18" customHeight="1">
      <c r="A364" s="19"/>
      <c r="B364" s="211"/>
      <c r="C364" s="183"/>
      <c r="D364" s="108">
        <v>1</v>
      </c>
      <c r="E364" s="1" t="s">
        <v>71</v>
      </c>
      <c r="F364" s="46">
        <v>20</v>
      </c>
      <c r="G364" s="45">
        <f t="shared" ref="G364:G380" si="22">H364+N364-T364</f>
        <v>526.5</v>
      </c>
      <c r="H364" s="95">
        <f t="shared" ref="H364:H380" si="23">SUM(I364:M364)</f>
        <v>265.17</v>
      </c>
      <c r="I364" s="60">
        <v>54</v>
      </c>
      <c r="J364" s="62">
        <v>52</v>
      </c>
      <c r="K364" s="60">
        <v>54</v>
      </c>
      <c r="L364" s="60">
        <v>54.17</v>
      </c>
      <c r="M364" s="63">
        <v>51</v>
      </c>
      <c r="N364" s="58">
        <f t="shared" ref="N364:N380" si="24">SUM(O364:S364)</f>
        <v>263.13</v>
      </c>
      <c r="O364" s="61">
        <v>53</v>
      </c>
      <c r="P364" s="61">
        <v>53</v>
      </c>
      <c r="Q364" s="60">
        <v>54</v>
      </c>
      <c r="R364" s="61">
        <v>53.13</v>
      </c>
      <c r="S364" s="56">
        <v>50</v>
      </c>
      <c r="T364" s="106">
        <v>1.8</v>
      </c>
      <c r="U364" s="19"/>
    </row>
    <row r="365" spans="1:21" ht="18" customHeight="1">
      <c r="A365" s="19"/>
      <c r="B365" s="211"/>
      <c r="C365" s="183"/>
      <c r="D365" s="108">
        <v>2</v>
      </c>
      <c r="E365" s="1" t="s">
        <v>102</v>
      </c>
      <c r="F365" s="46">
        <v>18</v>
      </c>
      <c r="G365" s="45">
        <f t="shared" si="22"/>
        <v>525.51</v>
      </c>
      <c r="H365" s="58">
        <f t="shared" si="23"/>
        <v>264.56</v>
      </c>
      <c r="I365" s="100">
        <v>54.56</v>
      </c>
      <c r="J365" s="60">
        <v>54</v>
      </c>
      <c r="K365" s="61">
        <v>53</v>
      </c>
      <c r="L365" s="62">
        <v>52</v>
      </c>
      <c r="M365" s="63">
        <v>51</v>
      </c>
      <c r="N365" s="40">
        <f t="shared" si="24"/>
        <v>262.14999999999998</v>
      </c>
      <c r="O365" s="61">
        <v>53.15</v>
      </c>
      <c r="P365" s="60">
        <v>54</v>
      </c>
      <c r="Q365" s="61">
        <v>53</v>
      </c>
      <c r="R365" s="61">
        <v>53</v>
      </c>
      <c r="S365" s="56">
        <v>49</v>
      </c>
      <c r="T365" s="106">
        <v>1.2</v>
      </c>
      <c r="U365" s="19"/>
    </row>
    <row r="366" spans="1:21" ht="18" customHeight="1">
      <c r="A366" s="19"/>
      <c r="B366" s="211"/>
      <c r="C366" s="183"/>
      <c r="D366" s="108">
        <v>3</v>
      </c>
      <c r="E366" s="1" t="s">
        <v>63</v>
      </c>
      <c r="F366" s="46">
        <v>16</v>
      </c>
      <c r="G366" s="45">
        <f t="shared" si="22"/>
        <v>515.95000000000005</v>
      </c>
      <c r="H366" s="59">
        <f t="shared" si="23"/>
        <v>256.85000000000002</v>
      </c>
      <c r="I366" s="62">
        <v>52</v>
      </c>
      <c r="J366" s="63">
        <v>51</v>
      </c>
      <c r="K366" s="62">
        <v>52</v>
      </c>
      <c r="L366" s="62">
        <v>51.85</v>
      </c>
      <c r="M366" s="56">
        <v>50</v>
      </c>
      <c r="N366" s="127">
        <f t="shared" si="24"/>
        <v>263.3</v>
      </c>
      <c r="O366" s="61">
        <v>53</v>
      </c>
      <c r="P366" s="61">
        <v>53</v>
      </c>
      <c r="Q366" s="61">
        <v>53</v>
      </c>
      <c r="R366" s="61">
        <v>53.3</v>
      </c>
      <c r="S366" s="63">
        <v>51</v>
      </c>
      <c r="T366" s="129">
        <v>4.2</v>
      </c>
      <c r="U366" s="19"/>
    </row>
    <row r="367" spans="1:21" ht="18" customHeight="1">
      <c r="A367" s="19"/>
      <c r="B367" s="211"/>
      <c r="C367" s="183"/>
      <c r="D367" s="108">
        <v>4</v>
      </c>
      <c r="E367" s="1" t="s">
        <v>107</v>
      </c>
      <c r="F367" s="46">
        <v>15</v>
      </c>
      <c r="G367" s="45">
        <f t="shared" si="22"/>
        <v>514.4</v>
      </c>
      <c r="H367" s="101">
        <f t="shared" si="23"/>
        <v>258.13</v>
      </c>
      <c r="I367" s="61">
        <v>53.13</v>
      </c>
      <c r="J367" s="61">
        <v>53</v>
      </c>
      <c r="K367" s="63">
        <v>51</v>
      </c>
      <c r="L367" s="63">
        <v>51</v>
      </c>
      <c r="M367" s="56">
        <v>50</v>
      </c>
      <c r="N367" s="79">
        <f t="shared" si="24"/>
        <v>260.17</v>
      </c>
      <c r="O367" s="61">
        <v>53.17</v>
      </c>
      <c r="P367" s="62">
        <v>52</v>
      </c>
      <c r="Q367" s="61">
        <v>53</v>
      </c>
      <c r="R367" s="61">
        <v>53</v>
      </c>
      <c r="S367" s="56">
        <v>49</v>
      </c>
      <c r="T367" s="129">
        <v>3.9</v>
      </c>
      <c r="U367" s="19"/>
    </row>
    <row r="368" spans="1:21" ht="18" customHeight="1">
      <c r="A368" s="19"/>
      <c r="B368" s="211"/>
      <c r="C368" s="183"/>
      <c r="D368" s="108">
        <v>5</v>
      </c>
      <c r="E368" s="1" t="s">
        <v>49</v>
      </c>
      <c r="F368" s="46">
        <v>14</v>
      </c>
      <c r="G368" s="45">
        <f t="shared" si="22"/>
        <v>511.14000000000004</v>
      </c>
      <c r="H368" s="79">
        <f t="shared" si="23"/>
        <v>257.37</v>
      </c>
      <c r="I368" s="62">
        <v>52</v>
      </c>
      <c r="J368" s="62">
        <v>52</v>
      </c>
      <c r="K368" s="61">
        <v>53</v>
      </c>
      <c r="L368" s="56">
        <v>50</v>
      </c>
      <c r="M368" s="56">
        <v>50.37</v>
      </c>
      <c r="N368" s="79">
        <f t="shared" si="24"/>
        <v>257.07</v>
      </c>
      <c r="O368" s="63">
        <v>51</v>
      </c>
      <c r="P368" s="62">
        <v>52</v>
      </c>
      <c r="Q368" s="61">
        <v>53</v>
      </c>
      <c r="R368" s="63">
        <v>51</v>
      </c>
      <c r="S368" s="56">
        <v>50.07</v>
      </c>
      <c r="T368" s="129">
        <v>3.3</v>
      </c>
      <c r="U368" s="19"/>
    </row>
    <row r="369" spans="1:21" ht="18" customHeight="1">
      <c r="A369" s="19"/>
      <c r="B369" s="211"/>
      <c r="C369" s="183"/>
      <c r="D369" s="108">
        <v>6</v>
      </c>
      <c r="E369" s="1" t="s">
        <v>124</v>
      </c>
      <c r="F369" s="46">
        <v>13</v>
      </c>
      <c r="G369" s="45">
        <f t="shared" si="22"/>
        <v>503.71</v>
      </c>
      <c r="H369" s="79">
        <f t="shared" si="23"/>
        <v>255.4</v>
      </c>
      <c r="I369" s="63">
        <v>51</v>
      </c>
      <c r="J369" s="62">
        <v>52</v>
      </c>
      <c r="K369" s="62">
        <v>52</v>
      </c>
      <c r="L369" s="63">
        <v>51</v>
      </c>
      <c r="M369" s="56">
        <v>49.4</v>
      </c>
      <c r="N369" s="59">
        <f t="shared" si="24"/>
        <v>251.61</v>
      </c>
      <c r="O369" s="63">
        <v>51</v>
      </c>
      <c r="P369" s="63">
        <v>51</v>
      </c>
      <c r="Q369" s="62">
        <v>52</v>
      </c>
      <c r="R369" s="56">
        <v>49</v>
      </c>
      <c r="S369" s="56">
        <v>48.61</v>
      </c>
      <c r="T369" s="129">
        <v>3.3</v>
      </c>
      <c r="U369" s="19"/>
    </row>
    <row r="370" spans="1:21" ht="18" customHeight="1">
      <c r="A370" s="19"/>
      <c r="B370" s="211"/>
      <c r="C370" s="183"/>
      <c r="D370" s="108">
        <v>7</v>
      </c>
      <c r="E370" s="1" t="s">
        <v>85</v>
      </c>
      <c r="F370" s="46">
        <v>12</v>
      </c>
      <c r="G370" s="45">
        <f t="shared" si="22"/>
        <v>502.47999999999996</v>
      </c>
      <c r="H370" s="79">
        <f t="shared" si="23"/>
        <v>251.51</v>
      </c>
      <c r="I370" s="56">
        <v>50</v>
      </c>
      <c r="J370" s="62">
        <v>51.51</v>
      </c>
      <c r="K370" s="62">
        <v>52</v>
      </c>
      <c r="L370" s="63">
        <v>51</v>
      </c>
      <c r="M370" s="56">
        <v>47</v>
      </c>
      <c r="N370" s="59">
        <f t="shared" si="24"/>
        <v>254.27</v>
      </c>
      <c r="O370" s="56">
        <v>50</v>
      </c>
      <c r="P370" s="63">
        <v>51.27</v>
      </c>
      <c r="Q370" s="61">
        <v>53</v>
      </c>
      <c r="R370" s="63">
        <v>51</v>
      </c>
      <c r="S370" s="56">
        <v>49</v>
      </c>
      <c r="T370" s="129">
        <v>3.3</v>
      </c>
      <c r="U370" s="19"/>
    </row>
    <row r="371" spans="1:21" ht="18" customHeight="1">
      <c r="A371" s="19"/>
      <c r="B371" s="211"/>
      <c r="C371" s="183"/>
      <c r="D371" s="108">
        <v>8</v>
      </c>
      <c r="E371" s="1" t="s">
        <v>89</v>
      </c>
      <c r="F371" s="46">
        <v>11</v>
      </c>
      <c r="G371" s="38">
        <f t="shared" si="22"/>
        <v>498.12</v>
      </c>
      <c r="H371" s="79">
        <f t="shared" si="23"/>
        <v>253.56</v>
      </c>
      <c r="I371" s="63">
        <v>51</v>
      </c>
      <c r="J371" s="62">
        <v>52</v>
      </c>
      <c r="K371" s="61">
        <v>52.56</v>
      </c>
      <c r="L371" s="56">
        <v>50</v>
      </c>
      <c r="M371" s="56">
        <v>48</v>
      </c>
      <c r="N371" s="32">
        <f t="shared" si="24"/>
        <v>247.26</v>
      </c>
      <c r="O371" s="56">
        <v>50</v>
      </c>
      <c r="P371" s="56">
        <v>50</v>
      </c>
      <c r="Q371" s="63">
        <v>51.26</v>
      </c>
      <c r="R371" s="56">
        <v>49</v>
      </c>
      <c r="S371" s="56">
        <v>47</v>
      </c>
      <c r="T371" s="106">
        <v>2.7</v>
      </c>
      <c r="U371" s="19"/>
    </row>
    <row r="372" spans="1:21" ht="18" customHeight="1">
      <c r="A372" s="19"/>
      <c r="B372" s="211"/>
      <c r="C372" s="183"/>
      <c r="D372" s="108">
        <v>9</v>
      </c>
      <c r="E372" s="1" t="s">
        <v>123</v>
      </c>
      <c r="F372" s="46">
        <v>10</v>
      </c>
      <c r="G372" s="38">
        <f t="shared" si="22"/>
        <v>498.09999999999997</v>
      </c>
      <c r="H372" s="79">
        <f t="shared" si="23"/>
        <v>256.28999999999996</v>
      </c>
      <c r="I372" s="62">
        <v>52</v>
      </c>
      <c r="J372" s="62">
        <v>52</v>
      </c>
      <c r="K372" s="61">
        <v>53.29</v>
      </c>
      <c r="L372" s="63">
        <v>51</v>
      </c>
      <c r="M372" s="56">
        <v>48</v>
      </c>
      <c r="N372" s="32">
        <f t="shared" si="24"/>
        <v>246.61</v>
      </c>
      <c r="O372" s="56">
        <v>50</v>
      </c>
      <c r="P372" s="56">
        <v>50</v>
      </c>
      <c r="Q372" s="63">
        <v>50.61</v>
      </c>
      <c r="R372" s="63">
        <v>51</v>
      </c>
      <c r="S372" s="56">
        <v>45</v>
      </c>
      <c r="T372" s="129">
        <v>4.8</v>
      </c>
      <c r="U372" s="19"/>
    </row>
    <row r="373" spans="1:21" ht="18" customHeight="1">
      <c r="A373" s="19"/>
      <c r="B373" s="211"/>
      <c r="C373" s="183"/>
      <c r="D373" s="108">
        <v>10</v>
      </c>
      <c r="E373" s="1" t="s">
        <v>57</v>
      </c>
      <c r="F373" s="46">
        <v>9</v>
      </c>
      <c r="G373" s="38">
        <f t="shared" si="22"/>
        <v>497.07</v>
      </c>
      <c r="H373" s="96">
        <f t="shared" si="23"/>
        <v>247.37</v>
      </c>
      <c r="I373" s="56">
        <v>49</v>
      </c>
      <c r="J373" s="56">
        <v>49</v>
      </c>
      <c r="K373" s="63">
        <v>51</v>
      </c>
      <c r="L373" s="56">
        <v>50.37</v>
      </c>
      <c r="M373" s="56">
        <v>48</v>
      </c>
      <c r="N373" s="59">
        <f t="shared" si="24"/>
        <v>251.5</v>
      </c>
      <c r="O373" s="56">
        <v>50</v>
      </c>
      <c r="P373" s="56">
        <v>50</v>
      </c>
      <c r="Q373" s="62">
        <v>52</v>
      </c>
      <c r="R373" s="63">
        <v>50.5</v>
      </c>
      <c r="S373" s="56">
        <v>49</v>
      </c>
      <c r="T373" s="106">
        <v>1.8</v>
      </c>
      <c r="U373" s="19"/>
    </row>
    <row r="374" spans="1:21" ht="18" customHeight="1">
      <c r="A374" s="19"/>
      <c r="B374" s="211"/>
      <c r="C374" s="183"/>
      <c r="D374" s="108">
        <v>11</v>
      </c>
      <c r="E374" s="1" t="s">
        <v>105</v>
      </c>
      <c r="F374" s="46">
        <v>8</v>
      </c>
      <c r="G374" s="38">
        <f t="shared" si="22"/>
        <v>497.06999999999994</v>
      </c>
      <c r="H374" s="79">
        <f t="shared" si="23"/>
        <v>254.38</v>
      </c>
      <c r="I374" s="62">
        <v>52</v>
      </c>
      <c r="J374" s="63">
        <v>51</v>
      </c>
      <c r="K374" s="63">
        <v>51</v>
      </c>
      <c r="L374" s="63">
        <v>51</v>
      </c>
      <c r="M374" s="56">
        <v>49.38</v>
      </c>
      <c r="N374" s="32">
        <f t="shared" si="24"/>
        <v>249.29</v>
      </c>
      <c r="O374" s="56">
        <v>50</v>
      </c>
      <c r="P374" s="63">
        <v>51</v>
      </c>
      <c r="Q374" s="63">
        <v>51</v>
      </c>
      <c r="R374" s="56">
        <v>49</v>
      </c>
      <c r="S374" s="56">
        <v>48.29</v>
      </c>
      <c r="T374" s="130">
        <v>6.6</v>
      </c>
      <c r="U374" s="19"/>
    </row>
    <row r="375" spans="1:21" ht="18" customHeight="1">
      <c r="A375" s="19"/>
      <c r="B375" s="211"/>
      <c r="C375" s="183"/>
      <c r="D375" s="108">
        <v>12</v>
      </c>
      <c r="E375" s="1" t="s">
        <v>149</v>
      </c>
      <c r="F375" s="46">
        <v>7</v>
      </c>
      <c r="G375" s="38">
        <f t="shared" si="22"/>
        <v>496.92</v>
      </c>
      <c r="H375" s="96">
        <f t="shared" si="23"/>
        <v>248.87</v>
      </c>
      <c r="I375" s="56">
        <v>49</v>
      </c>
      <c r="J375" s="63">
        <v>51</v>
      </c>
      <c r="K375" s="62">
        <v>51.87</v>
      </c>
      <c r="L375" s="56">
        <v>50</v>
      </c>
      <c r="M375" s="56">
        <v>47</v>
      </c>
      <c r="N375" s="59">
        <f t="shared" si="24"/>
        <v>250.45</v>
      </c>
      <c r="O375" s="63">
        <v>51</v>
      </c>
      <c r="P375" s="63">
        <v>51</v>
      </c>
      <c r="Q375" s="63">
        <v>51.45</v>
      </c>
      <c r="R375" s="56">
        <v>49</v>
      </c>
      <c r="S375" s="56">
        <v>48</v>
      </c>
      <c r="T375" s="106">
        <v>2.4</v>
      </c>
      <c r="U375" s="19"/>
    </row>
    <row r="376" spans="1:21" ht="18" customHeight="1">
      <c r="A376" s="19"/>
      <c r="B376" s="211"/>
      <c r="C376" s="183"/>
      <c r="D376" s="108">
        <v>13</v>
      </c>
      <c r="E376" s="1" t="s">
        <v>93</v>
      </c>
      <c r="F376" s="46">
        <v>6</v>
      </c>
      <c r="G376" s="38">
        <f t="shared" si="22"/>
        <v>496.71000000000004</v>
      </c>
      <c r="H376" s="96">
        <f t="shared" si="23"/>
        <v>249.1</v>
      </c>
      <c r="I376" s="56">
        <v>48</v>
      </c>
      <c r="J376" s="63">
        <v>51.1</v>
      </c>
      <c r="K376" s="63">
        <v>51</v>
      </c>
      <c r="L376" s="63">
        <v>51</v>
      </c>
      <c r="M376" s="56">
        <v>48</v>
      </c>
      <c r="N376" s="59">
        <f t="shared" si="24"/>
        <v>253.61</v>
      </c>
      <c r="O376" s="56">
        <v>49</v>
      </c>
      <c r="P376" s="61">
        <v>52.61</v>
      </c>
      <c r="Q376" s="62">
        <v>52</v>
      </c>
      <c r="R376" s="63">
        <v>51</v>
      </c>
      <c r="S376" s="56">
        <v>49</v>
      </c>
      <c r="T376" s="130">
        <v>6</v>
      </c>
      <c r="U376" s="19"/>
    </row>
    <row r="377" spans="1:21" ht="18" customHeight="1">
      <c r="A377" s="19"/>
      <c r="B377" s="211"/>
      <c r="C377" s="183"/>
      <c r="D377" s="120">
        <v>14</v>
      </c>
      <c r="E377" s="1" t="s">
        <v>56</v>
      </c>
      <c r="F377" s="46">
        <v>5</v>
      </c>
      <c r="G377" s="38">
        <f t="shared" si="22"/>
        <v>495.07</v>
      </c>
      <c r="H377" s="79">
        <f t="shared" si="23"/>
        <v>251.78</v>
      </c>
      <c r="I377" s="63">
        <v>51</v>
      </c>
      <c r="J377" s="56">
        <v>50</v>
      </c>
      <c r="K377" s="62">
        <v>52</v>
      </c>
      <c r="L377" s="56">
        <v>50</v>
      </c>
      <c r="M377" s="56">
        <v>48.78</v>
      </c>
      <c r="N377" s="32">
        <f t="shared" si="24"/>
        <v>247.79</v>
      </c>
      <c r="O377" s="56">
        <v>50</v>
      </c>
      <c r="P377" s="56">
        <v>49</v>
      </c>
      <c r="Q377" s="62">
        <v>52</v>
      </c>
      <c r="R377" s="56">
        <v>49</v>
      </c>
      <c r="S377" s="56">
        <v>47.79</v>
      </c>
      <c r="T377" s="129">
        <v>4.5</v>
      </c>
      <c r="U377" s="19"/>
    </row>
    <row r="378" spans="1:21" ht="18" customHeight="1">
      <c r="A378" s="19"/>
      <c r="B378" s="211"/>
      <c r="C378" s="183"/>
      <c r="D378" s="120">
        <v>15</v>
      </c>
      <c r="E378" s="1" t="s">
        <v>62</v>
      </c>
      <c r="F378" s="46">
        <v>4</v>
      </c>
      <c r="G378" s="38">
        <f t="shared" si="22"/>
        <v>489.65000000000003</v>
      </c>
      <c r="H378" s="96">
        <f t="shared" si="23"/>
        <v>243.15</v>
      </c>
      <c r="I378" s="56">
        <v>47.15</v>
      </c>
      <c r="J378" s="56">
        <v>50</v>
      </c>
      <c r="K378" s="56">
        <v>49</v>
      </c>
      <c r="L378" s="56">
        <v>49</v>
      </c>
      <c r="M378" s="56">
        <v>48</v>
      </c>
      <c r="N378" s="59">
        <f t="shared" si="24"/>
        <v>252.2</v>
      </c>
      <c r="O378" s="63">
        <v>51.2</v>
      </c>
      <c r="P378" s="62">
        <v>52</v>
      </c>
      <c r="Q378" s="63">
        <v>51</v>
      </c>
      <c r="R378" s="56">
        <v>50</v>
      </c>
      <c r="S378" s="56">
        <v>48</v>
      </c>
      <c r="T378" s="130">
        <v>5.7</v>
      </c>
      <c r="U378" s="19"/>
    </row>
    <row r="379" spans="1:21" ht="18" customHeight="1">
      <c r="A379" s="19"/>
      <c r="B379" s="211"/>
      <c r="C379" s="183"/>
      <c r="D379" s="120">
        <v>16</v>
      </c>
      <c r="E379" s="1" t="s">
        <v>126</v>
      </c>
      <c r="F379" s="46">
        <v>3</v>
      </c>
      <c r="G379" s="38">
        <f t="shared" si="22"/>
        <v>479.62999999999994</v>
      </c>
      <c r="H379" s="96">
        <f t="shared" si="23"/>
        <v>242.32999999999998</v>
      </c>
      <c r="I379" s="56">
        <v>48</v>
      </c>
      <c r="J379" s="56">
        <v>49.33</v>
      </c>
      <c r="K379" s="56">
        <v>49</v>
      </c>
      <c r="L379" s="56">
        <v>49</v>
      </c>
      <c r="M379" s="56">
        <v>47</v>
      </c>
      <c r="N379" s="32">
        <f t="shared" si="24"/>
        <v>243.6</v>
      </c>
      <c r="O379" s="56">
        <v>49</v>
      </c>
      <c r="P379" s="63">
        <v>50.6</v>
      </c>
      <c r="Q379" s="56">
        <v>48</v>
      </c>
      <c r="R379" s="56">
        <v>49</v>
      </c>
      <c r="S379" s="56">
        <v>47</v>
      </c>
      <c r="T379" s="130">
        <v>6.3</v>
      </c>
      <c r="U379" s="19"/>
    </row>
    <row r="380" spans="1:21" ht="18" customHeight="1">
      <c r="A380" s="19"/>
      <c r="B380" s="211"/>
      <c r="C380" s="183"/>
      <c r="D380" s="120">
        <v>17</v>
      </c>
      <c r="E380" s="1" t="s">
        <v>110</v>
      </c>
      <c r="F380" s="46">
        <v>2</v>
      </c>
      <c r="G380" s="38">
        <f t="shared" si="22"/>
        <v>478.98999999999995</v>
      </c>
      <c r="H380" s="96">
        <f t="shared" si="23"/>
        <v>233.79</v>
      </c>
      <c r="I380" s="56">
        <v>46</v>
      </c>
      <c r="J380" s="56">
        <v>47</v>
      </c>
      <c r="K380" s="56">
        <v>49</v>
      </c>
      <c r="L380" s="56">
        <v>47</v>
      </c>
      <c r="M380" s="56">
        <v>44.79</v>
      </c>
      <c r="N380" s="32">
        <f t="shared" si="24"/>
        <v>248.5</v>
      </c>
      <c r="O380" s="56">
        <v>50</v>
      </c>
      <c r="P380" s="56">
        <v>50</v>
      </c>
      <c r="Q380" s="63">
        <v>51</v>
      </c>
      <c r="R380" s="56">
        <v>49</v>
      </c>
      <c r="S380" s="56">
        <v>48.5</v>
      </c>
      <c r="T380" s="106">
        <v>3.3</v>
      </c>
      <c r="U380" s="19"/>
    </row>
    <row r="381" spans="1:21" ht="18" customHeight="1">
      <c r="A381" s="19"/>
      <c r="B381" s="21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18" customHeight="1">
      <c r="A382" s="19"/>
      <c r="B382" s="211"/>
      <c r="C382" s="42"/>
      <c r="D382" s="57"/>
      <c r="E382" s="42"/>
      <c r="F382" s="57"/>
      <c r="G382" s="42"/>
      <c r="H382" s="57"/>
      <c r="I382" s="42"/>
      <c r="J382" s="57"/>
      <c r="K382" s="42"/>
      <c r="L382" s="57"/>
      <c r="M382" s="42"/>
      <c r="N382" s="57"/>
      <c r="O382" s="42"/>
      <c r="P382" s="57"/>
      <c r="Q382" s="42"/>
      <c r="R382" s="57"/>
      <c r="S382" s="42"/>
      <c r="T382" s="57"/>
      <c r="U382" s="19"/>
    </row>
    <row r="383" spans="1:21" ht="18" customHeight="1">
      <c r="A383" s="19"/>
      <c r="B383" s="21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18" customHeight="1">
      <c r="A384" s="19"/>
      <c r="B384" s="211"/>
      <c r="C384" s="183" t="s">
        <v>26</v>
      </c>
      <c r="D384" s="184" t="s">
        <v>131</v>
      </c>
      <c r="E384" s="184"/>
      <c r="F384" s="184"/>
      <c r="G384" s="184"/>
      <c r="H384" s="184"/>
      <c r="I384" s="184"/>
      <c r="J384" s="184"/>
      <c r="K384" s="184"/>
      <c r="L384" s="184"/>
      <c r="M384" s="184"/>
      <c r="N384" s="184"/>
      <c r="O384" s="184"/>
      <c r="P384" s="19"/>
      <c r="Q384" s="21"/>
      <c r="R384" s="21"/>
      <c r="S384" s="21"/>
      <c r="T384" s="21"/>
      <c r="U384" s="19"/>
    </row>
    <row r="385" spans="1:21" ht="18" customHeight="1">
      <c r="A385" s="19"/>
      <c r="B385" s="211"/>
      <c r="C385" s="183"/>
      <c r="D385" s="174" t="s">
        <v>1</v>
      </c>
      <c r="E385" s="185" t="s">
        <v>15</v>
      </c>
      <c r="F385" s="187" t="s">
        <v>112</v>
      </c>
      <c r="G385" s="188"/>
      <c r="H385" s="187" t="s">
        <v>5</v>
      </c>
      <c r="I385" s="188"/>
      <c r="J385" s="191" t="s">
        <v>0</v>
      </c>
      <c r="K385" s="192"/>
      <c r="L385" s="195" t="s">
        <v>11</v>
      </c>
      <c r="M385" s="196"/>
      <c r="N385" s="199" t="s">
        <v>30</v>
      </c>
      <c r="O385" s="201" t="s">
        <v>3</v>
      </c>
      <c r="P385" s="19"/>
      <c r="Q385" s="21"/>
      <c r="R385" s="179" t="s">
        <v>151</v>
      </c>
      <c r="S385" s="179"/>
      <c r="T385" s="179"/>
      <c r="U385" s="19"/>
    </row>
    <row r="386" spans="1:21" ht="18" customHeight="1">
      <c r="A386" s="19"/>
      <c r="B386" s="211"/>
      <c r="C386" s="183"/>
      <c r="D386" s="174"/>
      <c r="E386" s="186"/>
      <c r="F386" s="189"/>
      <c r="G386" s="190"/>
      <c r="H386" s="189"/>
      <c r="I386" s="190"/>
      <c r="J386" s="193"/>
      <c r="K386" s="194"/>
      <c r="L386" s="197"/>
      <c r="M386" s="198"/>
      <c r="N386" s="200"/>
      <c r="O386" s="202"/>
      <c r="P386" s="119" t="s">
        <v>138</v>
      </c>
      <c r="Q386" s="21"/>
      <c r="R386" s="179"/>
      <c r="S386" s="179"/>
      <c r="T386" s="179"/>
      <c r="U386" s="19"/>
    </row>
    <row r="387" spans="1:21" ht="18" customHeight="1">
      <c r="A387" s="19"/>
      <c r="B387" s="211"/>
      <c r="C387" s="183"/>
      <c r="D387" s="108">
        <v>1</v>
      </c>
      <c r="E387" s="1" t="s">
        <v>71</v>
      </c>
      <c r="F387" s="203" t="s">
        <v>100</v>
      </c>
      <c r="G387" s="204"/>
      <c r="H387" s="203" t="s">
        <v>118</v>
      </c>
      <c r="I387" s="204"/>
      <c r="J387" s="203" t="s">
        <v>91</v>
      </c>
      <c r="K387" s="204"/>
      <c r="L387" s="203" t="s">
        <v>148</v>
      </c>
      <c r="M387" s="204"/>
      <c r="N387" s="44" t="s">
        <v>24</v>
      </c>
      <c r="O387" s="98">
        <v>6.4820000000000002</v>
      </c>
      <c r="P387" s="112">
        <v>3</v>
      </c>
      <c r="Q387" s="21"/>
      <c r="R387" s="179"/>
      <c r="S387" s="179"/>
      <c r="T387" s="179"/>
      <c r="U387" s="19"/>
    </row>
    <row r="388" spans="1:21" ht="18" customHeight="1">
      <c r="A388" s="19"/>
      <c r="B388" s="211"/>
      <c r="C388" s="183"/>
      <c r="D388" s="108">
        <v>2</v>
      </c>
      <c r="E388" s="1" t="s">
        <v>63</v>
      </c>
      <c r="F388" s="203" t="s">
        <v>150</v>
      </c>
      <c r="G388" s="204"/>
      <c r="H388" s="205" t="s">
        <v>39</v>
      </c>
      <c r="I388" s="206"/>
      <c r="J388" s="203" t="s">
        <v>98</v>
      </c>
      <c r="K388" s="204"/>
      <c r="L388" s="203" t="s">
        <v>99</v>
      </c>
      <c r="M388" s="204"/>
      <c r="N388" s="44" t="s">
        <v>24</v>
      </c>
      <c r="O388" s="98">
        <v>6.4880000000000004</v>
      </c>
      <c r="P388" s="115">
        <v>2</v>
      </c>
      <c r="Q388" s="21"/>
      <c r="R388" s="179"/>
      <c r="S388" s="179"/>
      <c r="T388" s="179"/>
      <c r="U388" s="19"/>
    </row>
    <row r="389" spans="1:21" ht="18" customHeight="1">
      <c r="A389" s="19"/>
      <c r="B389" s="211"/>
      <c r="C389" s="183"/>
      <c r="D389" s="108">
        <v>3</v>
      </c>
      <c r="E389" s="1" t="s">
        <v>102</v>
      </c>
      <c r="F389" s="203" t="s">
        <v>46</v>
      </c>
      <c r="G389" s="204"/>
      <c r="H389" s="203" t="s">
        <v>100</v>
      </c>
      <c r="I389" s="204"/>
      <c r="J389" s="203" t="s">
        <v>103</v>
      </c>
      <c r="K389" s="204"/>
      <c r="L389" s="203" t="s">
        <v>148</v>
      </c>
      <c r="M389" s="204"/>
      <c r="N389" s="44" t="s">
        <v>24</v>
      </c>
      <c r="O389" s="98">
        <v>6.5990000000000002</v>
      </c>
      <c r="P389" s="117">
        <v>4</v>
      </c>
      <c r="Q389" s="21"/>
      <c r="R389" s="179"/>
      <c r="S389" s="179"/>
      <c r="T389" s="179"/>
      <c r="U389" s="19"/>
    </row>
    <row r="390" spans="1:21" ht="18" customHeight="1">
      <c r="A390" s="19"/>
      <c r="B390" s="211"/>
      <c r="C390" s="183"/>
      <c r="D390" s="120">
        <v>4</v>
      </c>
      <c r="E390" s="1" t="s">
        <v>85</v>
      </c>
      <c r="F390" s="203" t="s">
        <v>51</v>
      </c>
      <c r="G390" s="204"/>
      <c r="H390" s="205" t="s">
        <v>125</v>
      </c>
      <c r="I390" s="206"/>
      <c r="J390" s="203" t="s">
        <v>98</v>
      </c>
      <c r="K390" s="204"/>
      <c r="L390" s="203" t="s">
        <v>65</v>
      </c>
      <c r="M390" s="204"/>
      <c r="N390" s="44" t="s">
        <v>16</v>
      </c>
      <c r="O390" s="86">
        <v>6.64</v>
      </c>
      <c r="P390" s="116">
        <v>1</v>
      </c>
      <c r="Q390" s="21"/>
      <c r="R390" s="179"/>
      <c r="S390" s="179"/>
      <c r="T390" s="179"/>
      <c r="U390" s="19"/>
    </row>
    <row r="391" spans="1:21" ht="18" customHeight="1" thickBot="1">
      <c r="A391" s="19"/>
      <c r="B391" s="211"/>
      <c r="C391" s="183"/>
      <c r="D391" s="91">
        <v>5</v>
      </c>
      <c r="E391" s="92" t="s">
        <v>107</v>
      </c>
      <c r="F391" s="220" t="s">
        <v>72</v>
      </c>
      <c r="G391" s="221"/>
      <c r="H391" s="220" t="s">
        <v>128</v>
      </c>
      <c r="I391" s="221"/>
      <c r="J391" s="220" t="s">
        <v>98</v>
      </c>
      <c r="K391" s="221"/>
      <c r="L391" s="220" t="s">
        <v>65</v>
      </c>
      <c r="M391" s="221"/>
      <c r="N391" s="93" t="s">
        <v>24</v>
      </c>
      <c r="O391" s="94">
        <v>6.6520000000000001</v>
      </c>
      <c r="P391" s="126">
        <v>5</v>
      </c>
      <c r="Q391" s="21"/>
      <c r="R391" s="179"/>
      <c r="S391" s="179"/>
      <c r="T391" s="179"/>
      <c r="U391" s="19"/>
    </row>
    <row r="392" spans="1:21" ht="18" customHeight="1" thickTop="1">
      <c r="A392" s="19"/>
      <c r="B392" s="211"/>
      <c r="C392" s="183"/>
      <c r="D392" s="82">
        <v>6</v>
      </c>
      <c r="E392" s="88" t="s">
        <v>62</v>
      </c>
      <c r="F392" s="218" t="s">
        <v>128</v>
      </c>
      <c r="G392" s="219"/>
      <c r="H392" s="218" t="s">
        <v>90</v>
      </c>
      <c r="I392" s="219"/>
      <c r="J392" s="218" t="s">
        <v>98</v>
      </c>
      <c r="K392" s="219"/>
      <c r="L392" s="218" t="s">
        <v>65</v>
      </c>
      <c r="M392" s="219"/>
      <c r="N392" s="89" t="s">
        <v>16</v>
      </c>
      <c r="O392" s="97">
        <v>6.7320000000000002</v>
      </c>
      <c r="P392" s="125">
        <v>3</v>
      </c>
      <c r="Q392" s="21"/>
      <c r="R392" s="21"/>
      <c r="S392" s="21"/>
      <c r="T392" s="21"/>
      <c r="U392" s="19"/>
    </row>
    <row r="393" spans="1:21" ht="18" customHeight="1">
      <c r="A393" s="19"/>
      <c r="B393" s="211"/>
      <c r="C393" s="183"/>
      <c r="D393" s="120">
        <v>7</v>
      </c>
      <c r="E393" s="1" t="s">
        <v>124</v>
      </c>
      <c r="F393" s="203" t="s">
        <v>129</v>
      </c>
      <c r="G393" s="204"/>
      <c r="H393" s="203" t="s">
        <v>106</v>
      </c>
      <c r="I393" s="204"/>
      <c r="J393" s="203" t="s">
        <v>98</v>
      </c>
      <c r="K393" s="204"/>
      <c r="L393" s="203" t="s">
        <v>104</v>
      </c>
      <c r="M393" s="204"/>
      <c r="N393" s="44" t="s">
        <v>96</v>
      </c>
      <c r="O393" s="86">
        <v>6.7460000000000004</v>
      </c>
      <c r="P393" s="116">
        <v>1</v>
      </c>
      <c r="Q393" s="19"/>
      <c r="R393" s="225"/>
      <c r="S393" s="225"/>
      <c r="T393" s="225"/>
      <c r="U393" s="19"/>
    </row>
    <row r="394" spans="1:21" ht="18" customHeight="1">
      <c r="A394" s="19"/>
      <c r="B394" s="211"/>
      <c r="C394" s="183"/>
      <c r="D394" s="120">
        <v>8</v>
      </c>
      <c r="E394" s="88" t="s">
        <v>93</v>
      </c>
      <c r="F394" s="203" t="s">
        <v>94</v>
      </c>
      <c r="G394" s="204"/>
      <c r="H394" s="203" t="s">
        <v>95</v>
      </c>
      <c r="I394" s="204"/>
      <c r="J394" s="203" t="s">
        <v>64</v>
      </c>
      <c r="K394" s="204"/>
      <c r="L394" s="203" t="s">
        <v>104</v>
      </c>
      <c r="M394" s="204"/>
      <c r="N394" s="89" t="s">
        <v>16</v>
      </c>
      <c r="O394" s="97">
        <v>6.78</v>
      </c>
      <c r="P394" s="113">
        <v>6</v>
      </c>
      <c r="Q394" s="6"/>
      <c r="R394" s="225"/>
      <c r="S394" s="225"/>
      <c r="T394" s="225"/>
      <c r="U394" s="19"/>
    </row>
    <row r="395" spans="1:21" ht="18" customHeight="1">
      <c r="A395" s="19"/>
      <c r="B395" s="211"/>
      <c r="C395" s="183"/>
      <c r="D395" s="120">
        <v>9</v>
      </c>
      <c r="E395" s="1" t="s">
        <v>49</v>
      </c>
      <c r="F395" s="203" t="s">
        <v>118</v>
      </c>
      <c r="G395" s="204"/>
      <c r="H395" s="203" t="s">
        <v>150</v>
      </c>
      <c r="I395" s="204"/>
      <c r="J395" s="203" t="s">
        <v>97</v>
      </c>
      <c r="K395" s="204"/>
      <c r="L395" s="203" t="s">
        <v>65</v>
      </c>
      <c r="M395" s="204"/>
      <c r="N395" s="44" t="s">
        <v>24</v>
      </c>
      <c r="O395" s="86">
        <v>6.7960000000000003</v>
      </c>
      <c r="P395" s="115">
        <v>2</v>
      </c>
      <c r="Q395" s="6"/>
      <c r="R395" s="225"/>
      <c r="S395" s="225"/>
      <c r="T395" s="225"/>
      <c r="U395" s="19"/>
    </row>
    <row r="396" spans="1:21" ht="18" customHeight="1">
      <c r="A396" s="19"/>
      <c r="B396" s="211"/>
      <c r="C396" s="183"/>
      <c r="D396" s="120">
        <v>10</v>
      </c>
      <c r="E396" s="1" t="s">
        <v>149</v>
      </c>
      <c r="F396" s="205" t="s">
        <v>125</v>
      </c>
      <c r="G396" s="206"/>
      <c r="H396" s="203" t="s">
        <v>120</v>
      </c>
      <c r="I396" s="204"/>
      <c r="J396" s="203" t="s">
        <v>98</v>
      </c>
      <c r="K396" s="204"/>
      <c r="L396" s="203" t="s">
        <v>104</v>
      </c>
      <c r="M396" s="204"/>
      <c r="N396" s="44" t="s">
        <v>96</v>
      </c>
      <c r="O396" s="87">
        <v>6.835</v>
      </c>
      <c r="P396" s="117">
        <v>4</v>
      </c>
      <c r="Q396" s="6"/>
      <c r="R396" s="225"/>
      <c r="S396" s="225"/>
      <c r="T396" s="225"/>
      <c r="U396" s="19"/>
    </row>
    <row r="397" spans="1:21" ht="18" customHeight="1" thickBot="1">
      <c r="A397" s="19"/>
      <c r="B397" s="211"/>
      <c r="C397" s="183"/>
      <c r="D397" s="91">
        <v>11</v>
      </c>
      <c r="E397" s="92" t="s">
        <v>89</v>
      </c>
      <c r="F397" s="220" t="s">
        <v>88</v>
      </c>
      <c r="G397" s="221"/>
      <c r="H397" s="220" t="s">
        <v>37</v>
      </c>
      <c r="I397" s="221"/>
      <c r="J397" s="220" t="s">
        <v>98</v>
      </c>
      <c r="K397" s="221"/>
      <c r="L397" s="220" t="s">
        <v>65</v>
      </c>
      <c r="M397" s="221"/>
      <c r="N397" s="93" t="s">
        <v>16</v>
      </c>
      <c r="O397" s="107">
        <v>6.8550000000000004</v>
      </c>
      <c r="P397" s="126">
        <v>5</v>
      </c>
      <c r="Q397" s="6"/>
      <c r="R397" s="225"/>
      <c r="S397" s="225"/>
      <c r="T397" s="225"/>
      <c r="U397" s="19"/>
    </row>
    <row r="398" spans="1:21" ht="18" customHeight="1" thickTop="1">
      <c r="A398" s="19"/>
      <c r="B398" s="211"/>
      <c r="C398" s="183"/>
      <c r="D398" s="82">
        <v>12</v>
      </c>
      <c r="E398" s="88" t="s">
        <v>105</v>
      </c>
      <c r="F398" s="218" t="s">
        <v>106</v>
      </c>
      <c r="G398" s="219"/>
      <c r="H398" s="218" t="s">
        <v>72</v>
      </c>
      <c r="I398" s="219"/>
      <c r="J398" s="218" t="s">
        <v>103</v>
      </c>
      <c r="K398" s="219"/>
      <c r="L398" s="218" t="s">
        <v>65</v>
      </c>
      <c r="M398" s="219"/>
      <c r="N398" s="89" t="s">
        <v>16</v>
      </c>
      <c r="O398" s="90">
        <v>6.8879999999999999</v>
      </c>
      <c r="P398" s="125">
        <v>3</v>
      </c>
      <c r="Q398" s="6"/>
      <c r="R398" s="6"/>
      <c r="S398" s="6"/>
      <c r="T398" s="19"/>
      <c r="U398" s="19"/>
    </row>
    <row r="399" spans="1:21" ht="18" customHeight="1">
      <c r="A399" s="19"/>
      <c r="B399" s="211"/>
      <c r="C399" s="183"/>
      <c r="D399" s="120">
        <v>13</v>
      </c>
      <c r="E399" s="1" t="s">
        <v>126</v>
      </c>
      <c r="F399" s="203" t="s">
        <v>127</v>
      </c>
      <c r="G399" s="204"/>
      <c r="H399" s="203" t="s">
        <v>88</v>
      </c>
      <c r="I399" s="204"/>
      <c r="J399" s="203" t="s">
        <v>98</v>
      </c>
      <c r="K399" s="204"/>
      <c r="L399" s="203" t="s">
        <v>65</v>
      </c>
      <c r="M399" s="204"/>
      <c r="N399" s="44" t="s">
        <v>96</v>
      </c>
      <c r="O399" s="87">
        <v>6.9420000000000002</v>
      </c>
      <c r="P399" s="116">
        <v>1</v>
      </c>
      <c r="Q399" s="6"/>
      <c r="R399" s="116">
        <v>1</v>
      </c>
      <c r="S399" s="6"/>
      <c r="T399" s="19"/>
      <c r="U399" s="19"/>
    </row>
    <row r="400" spans="1:21" ht="18" customHeight="1">
      <c r="A400" s="19"/>
      <c r="B400" s="211"/>
      <c r="C400" s="183"/>
      <c r="D400" s="120">
        <v>14</v>
      </c>
      <c r="E400" s="1" t="s">
        <v>56</v>
      </c>
      <c r="F400" s="203" t="s">
        <v>90</v>
      </c>
      <c r="G400" s="204"/>
      <c r="H400" s="203" t="s">
        <v>2</v>
      </c>
      <c r="I400" s="204"/>
      <c r="J400" s="203" t="s">
        <v>134</v>
      </c>
      <c r="K400" s="204"/>
      <c r="L400" s="180" t="s">
        <v>166</v>
      </c>
      <c r="M400" s="180"/>
      <c r="N400" s="44" t="s">
        <v>96</v>
      </c>
      <c r="O400" s="87">
        <v>6.9550000000000001</v>
      </c>
      <c r="P400" s="115">
        <v>2</v>
      </c>
      <c r="Q400" s="6"/>
      <c r="R400" s="115">
        <v>2</v>
      </c>
      <c r="S400" s="6"/>
      <c r="T400" s="19"/>
      <c r="U400" s="19"/>
    </row>
    <row r="401" spans="1:22" ht="18" customHeight="1">
      <c r="A401" s="19"/>
      <c r="B401" s="211"/>
      <c r="C401" s="183"/>
      <c r="D401" s="120">
        <v>15</v>
      </c>
      <c r="E401" s="1" t="s">
        <v>57</v>
      </c>
      <c r="F401" s="203" t="s">
        <v>2</v>
      </c>
      <c r="G401" s="204"/>
      <c r="H401" s="203" t="s">
        <v>127</v>
      </c>
      <c r="I401" s="204"/>
      <c r="J401" s="203" t="s">
        <v>91</v>
      </c>
      <c r="K401" s="204"/>
      <c r="L401" s="203" t="s">
        <v>41</v>
      </c>
      <c r="M401" s="204"/>
      <c r="N401" s="44" t="s">
        <v>96</v>
      </c>
      <c r="O401" s="87">
        <v>6.9779999999999998</v>
      </c>
      <c r="P401" s="113">
        <v>6</v>
      </c>
      <c r="Q401" s="6"/>
      <c r="R401" s="112">
        <v>3</v>
      </c>
      <c r="S401" s="6"/>
      <c r="T401" s="19"/>
      <c r="U401" s="19"/>
    </row>
    <row r="402" spans="1:22" ht="18" customHeight="1">
      <c r="A402" s="19"/>
      <c r="B402" s="211"/>
      <c r="C402" s="183"/>
      <c r="D402" s="120">
        <v>16</v>
      </c>
      <c r="E402" s="1" t="s">
        <v>110</v>
      </c>
      <c r="F402" s="203" t="s">
        <v>37</v>
      </c>
      <c r="G402" s="204"/>
      <c r="H402" s="203" t="s">
        <v>109</v>
      </c>
      <c r="I402" s="204"/>
      <c r="J402" s="203" t="s">
        <v>103</v>
      </c>
      <c r="K402" s="204"/>
      <c r="L402" s="203" t="s">
        <v>41</v>
      </c>
      <c r="M402" s="204"/>
      <c r="N402" s="44" t="s">
        <v>16</v>
      </c>
      <c r="O402" s="39">
        <v>7.0540000000000003</v>
      </c>
      <c r="P402" s="117">
        <v>4</v>
      </c>
      <c r="Q402" s="6"/>
      <c r="R402" s="117">
        <v>4</v>
      </c>
      <c r="S402" s="113">
        <v>6</v>
      </c>
      <c r="T402" s="19"/>
      <c r="U402" s="19"/>
    </row>
    <row r="403" spans="1:22" ht="18" customHeight="1">
      <c r="A403" s="19"/>
      <c r="B403" s="211"/>
      <c r="C403" s="183"/>
      <c r="D403" s="120">
        <v>17</v>
      </c>
      <c r="E403" s="1" t="s">
        <v>123</v>
      </c>
      <c r="F403" s="203" t="s">
        <v>129</v>
      </c>
      <c r="G403" s="204"/>
      <c r="H403" s="203" t="s">
        <v>46</v>
      </c>
      <c r="I403" s="204"/>
      <c r="J403" s="203" t="s">
        <v>98</v>
      </c>
      <c r="K403" s="204"/>
      <c r="L403" s="203" t="s">
        <v>104</v>
      </c>
      <c r="M403" s="204"/>
      <c r="N403" s="44" t="s">
        <v>16</v>
      </c>
      <c r="O403" s="39">
        <v>7.5960000000000001</v>
      </c>
      <c r="P403" s="118">
        <v>5</v>
      </c>
      <c r="Q403" s="6"/>
      <c r="R403" s="118">
        <v>5</v>
      </c>
      <c r="S403" s="114">
        <v>7</v>
      </c>
      <c r="T403" s="19"/>
      <c r="U403" s="19"/>
    </row>
    <row r="404" spans="1:22" s="24" customFormat="1" ht="18" customHeight="1">
      <c r="A404" s="6"/>
      <c r="B404" s="211"/>
      <c r="C404" s="183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19"/>
    </row>
    <row r="405" spans="1:22" ht="18" customHeight="1">
      <c r="A405" s="19"/>
      <c r="B405" s="211"/>
      <c r="C405" s="183"/>
      <c r="D405" s="184" t="s">
        <v>23</v>
      </c>
      <c r="E405" s="184"/>
      <c r="F405" s="184"/>
      <c r="G405" s="184"/>
      <c r="H405" s="184"/>
      <c r="I405" s="184"/>
      <c r="J405" s="184"/>
      <c r="K405" s="184"/>
      <c r="L405" s="184"/>
      <c r="M405" s="184"/>
      <c r="N405" s="184"/>
      <c r="O405" s="184"/>
      <c r="P405" s="184"/>
      <c r="Q405" s="184"/>
      <c r="R405" s="184"/>
      <c r="S405" s="184"/>
      <c r="T405" s="173" t="s">
        <v>132</v>
      </c>
      <c r="U405" s="19"/>
    </row>
    <row r="406" spans="1:22" ht="18" customHeight="1">
      <c r="A406" s="19"/>
      <c r="B406" s="211"/>
      <c r="C406" s="183"/>
      <c r="D406" s="174" t="s">
        <v>1</v>
      </c>
      <c r="E406" s="175" t="s">
        <v>15</v>
      </c>
      <c r="F406" s="176" t="s">
        <v>52</v>
      </c>
      <c r="G406" s="177" t="s">
        <v>20</v>
      </c>
      <c r="H406" s="178" t="s">
        <v>17</v>
      </c>
      <c r="I406" s="178"/>
      <c r="J406" s="178"/>
      <c r="K406" s="178"/>
      <c r="L406" s="178"/>
      <c r="M406" s="178"/>
      <c r="N406" s="178" t="s">
        <v>18</v>
      </c>
      <c r="O406" s="178"/>
      <c r="P406" s="178"/>
      <c r="Q406" s="178"/>
      <c r="R406" s="178"/>
      <c r="S406" s="178"/>
      <c r="T406" s="173"/>
      <c r="U406" s="19"/>
    </row>
    <row r="407" spans="1:22" ht="18" customHeight="1">
      <c r="A407" s="19"/>
      <c r="B407" s="211"/>
      <c r="C407" s="183"/>
      <c r="D407" s="174"/>
      <c r="E407" s="175"/>
      <c r="F407" s="176"/>
      <c r="G407" s="177"/>
      <c r="H407" s="43" t="s">
        <v>19</v>
      </c>
      <c r="I407" s="28">
        <v>1</v>
      </c>
      <c r="J407" s="25">
        <v>2</v>
      </c>
      <c r="K407" s="26">
        <v>3</v>
      </c>
      <c r="L407" s="27">
        <v>4</v>
      </c>
      <c r="M407" s="33">
        <v>5</v>
      </c>
      <c r="N407" s="43" t="s">
        <v>19</v>
      </c>
      <c r="O407" s="28">
        <v>1</v>
      </c>
      <c r="P407" s="25">
        <v>2</v>
      </c>
      <c r="Q407" s="26">
        <v>3</v>
      </c>
      <c r="R407" s="27">
        <v>4</v>
      </c>
      <c r="S407" s="33">
        <v>5</v>
      </c>
      <c r="T407" s="173"/>
      <c r="U407" s="19"/>
    </row>
    <row r="408" spans="1:22" ht="18" customHeight="1">
      <c r="A408" s="19"/>
      <c r="B408" s="211"/>
      <c r="C408" s="183"/>
      <c r="D408" s="108">
        <v>1</v>
      </c>
      <c r="E408" s="1" t="s">
        <v>102</v>
      </c>
      <c r="F408" s="46">
        <v>20</v>
      </c>
      <c r="G408" s="123">
        <f t="shared" ref="G408:G424" si="25">H408+N408-T408</f>
        <v>530.25</v>
      </c>
      <c r="H408" s="40">
        <f t="shared" ref="H408:H424" si="26">SUM(I408:M408)</f>
        <v>263.82</v>
      </c>
      <c r="I408" s="61">
        <v>53</v>
      </c>
      <c r="J408" s="61">
        <v>53</v>
      </c>
      <c r="K408" s="100">
        <v>55</v>
      </c>
      <c r="L408" s="62">
        <v>52</v>
      </c>
      <c r="M408" s="63">
        <v>50.82</v>
      </c>
      <c r="N408" s="40">
        <f t="shared" ref="N408:N424" si="27">SUM(O408:S408)</f>
        <v>268.23</v>
      </c>
      <c r="O408" s="60">
        <v>54</v>
      </c>
      <c r="P408" s="60">
        <v>54</v>
      </c>
      <c r="Q408" s="100">
        <v>55</v>
      </c>
      <c r="R408" s="61">
        <v>53</v>
      </c>
      <c r="S408" s="62">
        <v>52.23</v>
      </c>
      <c r="T408" s="106">
        <v>1.8</v>
      </c>
      <c r="U408" s="19"/>
      <c r="V408" s="60"/>
    </row>
    <row r="409" spans="1:22" ht="18" customHeight="1">
      <c r="A409" s="19"/>
      <c r="B409" s="211"/>
      <c r="C409" s="183"/>
      <c r="D409" s="108">
        <v>2</v>
      </c>
      <c r="E409" s="1" t="s">
        <v>71</v>
      </c>
      <c r="F409" s="46">
        <v>18</v>
      </c>
      <c r="G409" s="123">
        <f t="shared" si="25"/>
        <v>528.23</v>
      </c>
      <c r="H409" s="95">
        <f t="shared" si="26"/>
        <v>265.28999999999996</v>
      </c>
      <c r="I409" s="61">
        <v>53.29</v>
      </c>
      <c r="J409" s="100">
        <v>55</v>
      </c>
      <c r="K409" s="60">
        <v>54</v>
      </c>
      <c r="L409" s="61">
        <v>53</v>
      </c>
      <c r="M409" s="56">
        <v>50</v>
      </c>
      <c r="N409" s="95">
        <f t="shared" si="27"/>
        <v>263.84000000000003</v>
      </c>
      <c r="O409" s="61">
        <v>52.84</v>
      </c>
      <c r="P409" s="60">
        <v>54</v>
      </c>
      <c r="Q409" s="60">
        <v>54</v>
      </c>
      <c r="R409" s="61">
        <v>53</v>
      </c>
      <c r="S409" s="56">
        <v>50</v>
      </c>
      <c r="T409" s="106">
        <v>0.9</v>
      </c>
      <c r="U409" s="19"/>
      <c r="V409" s="61"/>
    </row>
    <row r="410" spans="1:22" ht="18" customHeight="1">
      <c r="A410" s="19"/>
      <c r="B410" s="211"/>
      <c r="C410" s="183"/>
      <c r="D410" s="108">
        <v>3</v>
      </c>
      <c r="E410" s="1" t="s">
        <v>63</v>
      </c>
      <c r="F410" s="46">
        <v>16</v>
      </c>
      <c r="G410" s="123">
        <f t="shared" si="25"/>
        <v>518.46</v>
      </c>
      <c r="H410" s="58">
        <f t="shared" si="26"/>
        <v>264.97000000000003</v>
      </c>
      <c r="I410" s="61">
        <v>53</v>
      </c>
      <c r="J410" s="61">
        <v>53</v>
      </c>
      <c r="K410" s="100">
        <v>55</v>
      </c>
      <c r="L410" s="61">
        <v>52.97</v>
      </c>
      <c r="M410" s="63">
        <v>51</v>
      </c>
      <c r="N410" s="58">
        <f t="shared" si="27"/>
        <v>259.78999999999996</v>
      </c>
      <c r="O410" s="62">
        <v>52</v>
      </c>
      <c r="P410" s="63">
        <v>51</v>
      </c>
      <c r="Q410" s="61">
        <v>53</v>
      </c>
      <c r="R410" s="61">
        <v>52.79</v>
      </c>
      <c r="S410" s="63">
        <v>51</v>
      </c>
      <c r="T410" s="130">
        <v>6.3</v>
      </c>
      <c r="U410" s="19"/>
      <c r="V410" s="62"/>
    </row>
    <row r="411" spans="1:22" ht="18" customHeight="1">
      <c r="A411" s="19"/>
      <c r="B411" s="211"/>
      <c r="C411" s="183"/>
      <c r="D411" s="108">
        <v>4</v>
      </c>
      <c r="E411" s="1" t="s">
        <v>107</v>
      </c>
      <c r="F411" s="46">
        <v>15</v>
      </c>
      <c r="G411" s="123">
        <f t="shared" si="25"/>
        <v>516.45000000000005</v>
      </c>
      <c r="H411" s="59">
        <f t="shared" si="26"/>
        <v>261.74</v>
      </c>
      <c r="I411" s="62">
        <v>52</v>
      </c>
      <c r="J411" s="60">
        <v>54</v>
      </c>
      <c r="K411" s="60">
        <v>53.74</v>
      </c>
      <c r="L411" s="62">
        <v>52</v>
      </c>
      <c r="M411" s="56">
        <v>50</v>
      </c>
      <c r="N411" s="59">
        <f t="shared" si="27"/>
        <v>259.21000000000004</v>
      </c>
      <c r="O411" s="61">
        <v>53</v>
      </c>
      <c r="P411" s="62">
        <v>52</v>
      </c>
      <c r="Q411" s="61">
        <v>53.21</v>
      </c>
      <c r="R411" s="62">
        <v>52</v>
      </c>
      <c r="S411" s="56">
        <v>49</v>
      </c>
      <c r="T411" s="129">
        <v>4.5</v>
      </c>
      <c r="U411" s="19"/>
      <c r="V411" s="62"/>
    </row>
    <row r="412" spans="1:22" ht="18" customHeight="1">
      <c r="A412" s="19"/>
      <c r="B412" s="211"/>
      <c r="C412" s="183"/>
      <c r="D412" s="108">
        <v>5</v>
      </c>
      <c r="E412" s="1" t="s">
        <v>49</v>
      </c>
      <c r="F412" s="46">
        <v>14</v>
      </c>
      <c r="G412" s="123">
        <f t="shared" si="25"/>
        <v>512.5</v>
      </c>
      <c r="H412" s="59">
        <f t="shared" si="26"/>
        <v>256.64999999999998</v>
      </c>
      <c r="I412" s="63">
        <v>51</v>
      </c>
      <c r="J412" s="63">
        <v>51</v>
      </c>
      <c r="K412" s="61">
        <v>53</v>
      </c>
      <c r="L412" s="62">
        <v>51.65</v>
      </c>
      <c r="M412" s="56">
        <v>50</v>
      </c>
      <c r="N412" s="59">
        <f t="shared" si="27"/>
        <v>258.85000000000002</v>
      </c>
      <c r="O412" s="62">
        <v>52</v>
      </c>
      <c r="P412" s="62">
        <v>52</v>
      </c>
      <c r="Q412" s="61">
        <v>53</v>
      </c>
      <c r="R412" s="61">
        <v>52.85</v>
      </c>
      <c r="S412" s="56">
        <v>49</v>
      </c>
      <c r="T412" s="129">
        <v>3</v>
      </c>
      <c r="U412" s="19"/>
      <c r="V412" s="63"/>
    </row>
    <row r="413" spans="1:22" ht="18" customHeight="1">
      <c r="A413" s="19"/>
      <c r="B413" s="211"/>
      <c r="C413" s="183"/>
      <c r="D413" s="108">
        <v>6</v>
      </c>
      <c r="E413" s="1" t="s">
        <v>62</v>
      </c>
      <c r="F413" s="46">
        <v>13</v>
      </c>
      <c r="G413" s="123">
        <f t="shared" si="25"/>
        <v>503.62</v>
      </c>
      <c r="H413" s="59">
        <f t="shared" si="26"/>
        <v>257.5</v>
      </c>
      <c r="I413" s="61">
        <v>52.5</v>
      </c>
      <c r="J413" s="61">
        <v>53</v>
      </c>
      <c r="K413" s="63">
        <v>52</v>
      </c>
      <c r="L413" s="63">
        <v>51</v>
      </c>
      <c r="M413" s="56">
        <v>49</v>
      </c>
      <c r="N413" s="32">
        <f t="shared" si="27"/>
        <v>249.42000000000002</v>
      </c>
      <c r="O413" s="56">
        <v>50.42</v>
      </c>
      <c r="P413" s="63">
        <v>51</v>
      </c>
      <c r="Q413" s="56">
        <v>50</v>
      </c>
      <c r="R413" s="56">
        <v>50</v>
      </c>
      <c r="S413" s="56">
        <v>48</v>
      </c>
      <c r="T413" s="129">
        <v>3.3</v>
      </c>
      <c r="U413" s="19"/>
      <c r="V413" s="56"/>
    </row>
    <row r="414" spans="1:22" ht="18" customHeight="1">
      <c r="A414" s="19"/>
      <c r="B414" s="211"/>
      <c r="C414" s="183"/>
      <c r="D414" s="108">
        <v>7</v>
      </c>
      <c r="E414" s="1" t="s">
        <v>123</v>
      </c>
      <c r="F414" s="46">
        <v>12</v>
      </c>
      <c r="G414" s="123">
        <f t="shared" si="25"/>
        <v>501.4</v>
      </c>
      <c r="H414" s="32">
        <f t="shared" si="26"/>
        <v>247.2</v>
      </c>
      <c r="I414" s="56">
        <v>49</v>
      </c>
      <c r="J414" s="56">
        <v>50</v>
      </c>
      <c r="K414" s="63">
        <v>51.2</v>
      </c>
      <c r="L414" s="56">
        <v>50</v>
      </c>
      <c r="M414" s="56">
        <v>47</v>
      </c>
      <c r="N414" s="59">
        <f t="shared" si="27"/>
        <v>258.39999999999998</v>
      </c>
      <c r="O414" s="62">
        <v>52</v>
      </c>
      <c r="P414" s="62">
        <v>52</v>
      </c>
      <c r="Q414" s="61">
        <v>53.4</v>
      </c>
      <c r="R414" s="62">
        <v>52</v>
      </c>
      <c r="S414" s="56">
        <v>49</v>
      </c>
      <c r="T414" s="129">
        <v>4.2</v>
      </c>
      <c r="U414" s="19"/>
    </row>
    <row r="415" spans="1:22" ht="18" customHeight="1">
      <c r="A415" s="19"/>
      <c r="B415" s="211"/>
      <c r="C415" s="183"/>
      <c r="D415" s="108">
        <v>8</v>
      </c>
      <c r="E415" s="1" t="s">
        <v>93</v>
      </c>
      <c r="F415" s="46">
        <v>11</v>
      </c>
      <c r="G415" s="123">
        <f t="shared" si="25"/>
        <v>501.05</v>
      </c>
      <c r="H415" s="59">
        <f t="shared" si="26"/>
        <v>252.23</v>
      </c>
      <c r="I415" s="56">
        <v>50</v>
      </c>
      <c r="J415" s="63">
        <v>51</v>
      </c>
      <c r="K415" s="63">
        <v>51</v>
      </c>
      <c r="L415" s="56">
        <v>50</v>
      </c>
      <c r="M415" s="56">
        <v>50.23</v>
      </c>
      <c r="N415" s="59">
        <f t="shared" si="27"/>
        <v>250.62</v>
      </c>
      <c r="O415" s="56">
        <v>50</v>
      </c>
      <c r="P415" s="63">
        <v>51</v>
      </c>
      <c r="Q415" s="63">
        <v>51</v>
      </c>
      <c r="R415" s="56">
        <v>50</v>
      </c>
      <c r="S415" s="56">
        <v>48.62</v>
      </c>
      <c r="T415" s="106">
        <v>1.8</v>
      </c>
      <c r="U415" s="19"/>
    </row>
    <row r="416" spans="1:22" ht="18" customHeight="1">
      <c r="A416" s="19"/>
      <c r="B416" s="211"/>
      <c r="C416" s="183"/>
      <c r="D416" s="108">
        <v>9</v>
      </c>
      <c r="E416" s="1" t="s">
        <v>85</v>
      </c>
      <c r="F416" s="46">
        <v>10</v>
      </c>
      <c r="G416" s="123">
        <f t="shared" si="25"/>
        <v>500.99</v>
      </c>
      <c r="H416" s="59">
        <f t="shared" si="26"/>
        <v>254.95</v>
      </c>
      <c r="I416" s="63">
        <v>51</v>
      </c>
      <c r="J416" s="62">
        <v>51.95</v>
      </c>
      <c r="K416" s="62">
        <v>52</v>
      </c>
      <c r="L416" s="63">
        <v>51</v>
      </c>
      <c r="M416" s="56">
        <v>49</v>
      </c>
      <c r="N416" s="59">
        <f t="shared" si="27"/>
        <v>250.24</v>
      </c>
      <c r="O416" s="56">
        <v>49</v>
      </c>
      <c r="P416" s="63">
        <v>51.24</v>
      </c>
      <c r="Q416" s="62">
        <v>52</v>
      </c>
      <c r="R416" s="56">
        <v>50</v>
      </c>
      <c r="S416" s="56">
        <v>48</v>
      </c>
      <c r="T416" s="129">
        <v>4.2</v>
      </c>
      <c r="U416" s="19"/>
    </row>
    <row r="417" spans="1:21" ht="18" customHeight="1">
      <c r="A417" s="19"/>
      <c r="B417" s="211"/>
      <c r="C417" s="183"/>
      <c r="D417" s="108">
        <v>10</v>
      </c>
      <c r="E417" s="1" t="s">
        <v>124</v>
      </c>
      <c r="F417" s="46">
        <v>9</v>
      </c>
      <c r="G417" s="123">
        <f t="shared" si="25"/>
        <v>500.27</v>
      </c>
      <c r="H417" s="32">
        <f t="shared" si="26"/>
        <v>248.85</v>
      </c>
      <c r="I417" s="56">
        <v>48</v>
      </c>
      <c r="J417" s="62">
        <v>51.85</v>
      </c>
      <c r="K417" s="63">
        <v>51</v>
      </c>
      <c r="L417" s="56">
        <v>49</v>
      </c>
      <c r="M417" s="56">
        <v>49</v>
      </c>
      <c r="N417" s="59">
        <f t="shared" si="27"/>
        <v>255.32</v>
      </c>
      <c r="O417" s="56">
        <v>50</v>
      </c>
      <c r="P417" s="61">
        <v>53.32</v>
      </c>
      <c r="Q417" s="61">
        <v>53</v>
      </c>
      <c r="R417" s="63">
        <v>51</v>
      </c>
      <c r="S417" s="56">
        <v>48</v>
      </c>
      <c r="T417" s="129">
        <v>3.9</v>
      </c>
      <c r="U417" s="19"/>
    </row>
    <row r="418" spans="1:21" ht="18" customHeight="1">
      <c r="A418" s="19"/>
      <c r="B418" s="211"/>
      <c r="C418" s="183"/>
      <c r="D418" s="108">
        <v>11</v>
      </c>
      <c r="E418" s="1" t="s">
        <v>89</v>
      </c>
      <c r="F418" s="46">
        <v>8</v>
      </c>
      <c r="G418" s="124">
        <f t="shared" si="25"/>
        <v>498.48999999999995</v>
      </c>
      <c r="H418" s="32">
        <f t="shared" si="26"/>
        <v>248.14</v>
      </c>
      <c r="I418" s="56">
        <v>50</v>
      </c>
      <c r="J418" s="56">
        <v>50</v>
      </c>
      <c r="K418" s="63">
        <v>51.14</v>
      </c>
      <c r="L418" s="56">
        <v>50</v>
      </c>
      <c r="M418" s="56">
        <v>47</v>
      </c>
      <c r="N418" s="59">
        <f t="shared" si="27"/>
        <v>252.15</v>
      </c>
      <c r="O418" s="63">
        <v>51</v>
      </c>
      <c r="P418" s="63">
        <v>51</v>
      </c>
      <c r="Q418" s="62">
        <v>52.15</v>
      </c>
      <c r="R418" s="63">
        <v>51</v>
      </c>
      <c r="S418" s="56">
        <v>47</v>
      </c>
      <c r="T418" s="106">
        <v>1.8</v>
      </c>
      <c r="U418" s="19"/>
    </row>
    <row r="419" spans="1:21" ht="18" customHeight="1">
      <c r="A419" s="19"/>
      <c r="B419" s="211"/>
      <c r="C419" s="183"/>
      <c r="D419" s="108">
        <v>12</v>
      </c>
      <c r="E419" s="1" t="s">
        <v>105</v>
      </c>
      <c r="F419" s="46">
        <v>7</v>
      </c>
      <c r="G419" s="124">
        <f t="shared" si="25"/>
        <v>494.43</v>
      </c>
      <c r="H419" s="32">
        <f t="shared" si="26"/>
        <v>248.19</v>
      </c>
      <c r="I419" s="56">
        <v>50.19</v>
      </c>
      <c r="J419" s="56">
        <v>50</v>
      </c>
      <c r="K419" s="63">
        <v>51</v>
      </c>
      <c r="L419" s="56">
        <v>50</v>
      </c>
      <c r="M419" s="56">
        <v>47</v>
      </c>
      <c r="N419" s="59">
        <f t="shared" si="27"/>
        <v>250.44</v>
      </c>
      <c r="O419" s="63">
        <v>51.44</v>
      </c>
      <c r="P419" s="56">
        <v>50</v>
      </c>
      <c r="Q419" s="63">
        <v>51</v>
      </c>
      <c r="R419" s="63">
        <v>51</v>
      </c>
      <c r="S419" s="56">
        <v>47</v>
      </c>
      <c r="T419" s="129">
        <v>4.2</v>
      </c>
      <c r="U419" s="19"/>
    </row>
    <row r="420" spans="1:21" ht="18" customHeight="1">
      <c r="A420" s="19"/>
      <c r="B420" s="211"/>
      <c r="C420" s="183"/>
      <c r="D420" s="108">
        <v>13</v>
      </c>
      <c r="E420" s="1" t="s">
        <v>149</v>
      </c>
      <c r="F420" s="46">
        <v>6</v>
      </c>
      <c r="G420" s="124">
        <f t="shared" si="25"/>
        <v>493.29</v>
      </c>
      <c r="H420" s="32">
        <f t="shared" si="26"/>
        <v>247.79</v>
      </c>
      <c r="I420" s="56">
        <v>50</v>
      </c>
      <c r="J420" s="56">
        <v>50</v>
      </c>
      <c r="K420" s="63">
        <v>51</v>
      </c>
      <c r="L420" s="56">
        <v>49</v>
      </c>
      <c r="M420" s="56">
        <v>47.79</v>
      </c>
      <c r="N420" s="32">
        <f t="shared" si="27"/>
        <v>249.7</v>
      </c>
      <c r="O420" s="56">
        <v>49</v>
      </c>
      <c r="P420" s="63">
        <v>51</v>
      </c>
      <c r="Q420" s="63">
        <v>51</v>
      </c>
      <c r="R420" s="56">
        <v>49</v>
      </c>
      <c r="S420" s="56">
        <v>49.7</v>
      </c>
      <c r="T420" s="129">
        <v>4.2</v>
      </c>
      <c r="U420" s="19"/>
    </row>
    <row r="421" spans="1:21" ht="18" customHeight="1">
      <c r="A421" s="19"/>
      <c r="B421" s="211"/>
      <c r="C421" s="183"/>
      <c r="D421" s="120">
        <v>14</v>
      </c>
      <c r="E421" s="1" t="s">
        <v>57</v>
      </c>
      <c r="F421" s="46">
        <v>5</v>
      </c>
      <c r="G421" s="124">
        <f t="shared" si="25"/>
        <v>491.62</v>
      </c>
      <c r="H421" s="32">
        <f t="shared" si="26"/>
        <v>248.29</v>
      </c>
      <c r="I421" s="56">
        <v>49</v>
      </c>
      <c r="J421" s="56">
        <v>50</v>
      </c>
      <c r="K421" s="62">
        <v>52</v>
      </c>
      <c r="L421" s="56">
        <v>49</v>
      </c>
      <c r="M421" s="56">
        <v>48.29</v>
      </c>
      <c r="N421" s="32">
        <f t="shared" si="27"/>
        <v>244.23</v>
      </c>
      <c r="O421" s="56">
        <v>49</v>
      </c>
      <c r="P421" s="56">
        <v>49</v>
      </c>
      <c r="Q421" s="56">
        <v>50</v>
      </c>
      <c r="R421" s="56">
        <v>48</v>
      </c>
      <c r="S421" s="56">
        <v>48.23</v>
      </c>
      <c r="T421" s="106">
        <v>0.9</v>
      </c>
      <c r="U421" s="19"/>
    </row>
    <row r="422" spans="1:21" ht="18" customHeight="1">
      <c r="A422" s="19"/>
      <c r="B422" s="211"/>
      <c r="C422" s="183"/>
      <c r="D422" s="120">
        <v>15</v>
      </c>
      <c r="E422" s="1" t="s">
        <v>56</v>
      </c>
      <c r="F422" s="46">
        <v>4</v>
      </c>
      <c r="G422" s="124">
        <f t="shared" si="25"/>
        <v>490.62</v>
      </c>
      <c r="H422" s="32">
        <f t="shared" si="26"/>
        <v>243.51</v>
      </c>
      <c r="I422" s="56">
        <v>49</v>
      </c>
      <c r="J422" s="56">
        <v>48</v>
      </c>
      <c r="K422" s="56">
        <v>50</v>
      </c>
      <c r="L422" s="56">
        <v>49.51</v>
      </c>
      <c r="M422" s="56">
        <v>47</v>
      </c>
      <c r="N422" s="59">
        <f t="shared" si="27"/>
        <v>250.11</v>
      </c>
      <c r="O422" s="63">
        <v>51</v>
      </c>
      <c r="P422" s="56">
        <v>49</v>
      </c>
      <c r="Q422" s="62">
        <v>52</v>
      </c>
      <c r="R422" s="63">
        <v>51.11</v>
      </c>
      <c r="S422" s="56">
        <v>47</v>
      </c>
      <c r="T422" s="129">
        <v>3</v>
      </c>
      <c r="U422" s="19"/>
    </row>
    <row r="423" spans="1:21" ht="18" customHeight="1">
      <c r="A423" s="19"/>
      <c r="B423" s="211"/>
      <c r="C423" s="183"/>
      <c r="D423" s="120">
        <v>16</v>
      </c>
      <c r="E423" s="1" t="s">
        <v>126</v>
      </c>
      <c r="F423" s="46">
        <v>3</v>
      </c>
      <c r="G423" s="124">
        <f t="shared" si="25"/>
        <v>484.78</v>
      </c>
      <c r="H423" s="32">
        <f t="shared" si="26"/>
        <v>242.87</v>
      </c>
      <c r="I423" s="56">
        <v>47</v>
      </c>
      <c r="J423" s="56">
        <v>49.87</v>
      </c>
      <c r="K423" s="63">
        <v>51</v>
      </c>
      <c r="L423" s="56">
        <v>49</v>
      </c>
      <c r="M423" s="56">
        <v>46</v>
      </c>
      <c r="N423" s="32">
        <f t="shared" si="27"/>
        <v>247.01</v>
      </c>
      <c r="O423" s="56">
        <v>49</v>
      </c>
      <c r="P423" s="63">
        <v>51.01</v>
      </c>
      <c r="Q423" s="56">
        <v>50</v>
      </c>
      <c r="R423" s="56">
        <v>49</v>
      </c>
      <c r="S423" s="56">
        <v>48</v>
      </c>
      <c r="T423" s="130">
        <v>5.0999999999999996</v>
      </c>
      <c r="U423" s="19"/>
    </row>
    <row r="424" spans="1:21" ht="18" customHeight="1">
      <c r="A424" s="19"/>
      <c r="B424" s="211"/>
      <c r="C424" s="183"/>
      <c r="D424" s="120">
        <v>17</v>
      </c>
      <c r="E424" s="1" t="s">
        <v>110</v>
      </c>
      <c r="F424" s="46">
        <v>2</v>
      </c>
      <c r="G424" s="124">
        <f t="shared" si="25"/>
        <v>478.08</v>
      </c>
      <c r="H424" s="32">
        <f t="shared" si="26"/>
        <v>244.79</v>
      </c>
      <c r="I424" s="56">
        <v>49</v>
      </c>
      <c r="J424" s="56">
        <v>50</v>
      </c>
      <c r="K424" s="56">
        <v>50</v>
      </c>
      <c r="L424" s="56">
        <v>48</v>
      </c>
      <c r="M424" s="56">
        <v>47.79</v>
      </c>
      <c r="N424" s="32">
        <f t="shared" si="27"/>
        <v>234.79</v>
      </c>
      <c r="O424" s="56">
        <v>47</v>
      </c>
      <c r="P424" s="56">
        <v>48</v>
      </c>
      <c r="Q424" s="56">
        <v>48</v>
      </c>
      <c r="R424" s="56">
        <v>47</v>
      </c>
      <c r="S424" s="56">
        <v>44.79</v>
      </c>
      <c r="T424" s="106">
        <v>1.5</v>
      </c>
      <c r="U424" s="19"/>
    </row>
    <row r="425" spans="1:21" ht="17.2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12.75">
      <c r="A426" s="57"/>
      <c r="B426" s="42"/>
      <c r="C426" s="57"/>
      <c r="D426" s="42"/>
      <c r="E426" s="57"/>
      <c r="F426" s="42"/>
      <c r="G426" s="57"/>
      <c r="H426" s="42"/>
      <c r="I426" s="57"/>
      <c r="J426" s="42"/>
      <c r="K426" s="57"/>
      <c r="L426" s="42"/>
      <c r="M426" s="57"/>
      <c r="N426" s="42"/>
      <c r="O426" s="57"/>
      <c r="P426" s="42"/>
      <c r="Q426" s="57"/>
      <c r="R426" s="42"/>
      <c r="S426" s="57"/>
      <c r="T426" s="42"/>
      <c r="U426" s="57"/>
    </row>
    <row r="427" spans="1:21" ht="12.75">
      <c r="A427" s="57"/>
      <c r="B427" s="42"/>
      <c r="C427" s="57"/>
      <c r="D427" s="42"/>
      <c r="E427" s="57"/>
      <c r="F427" s="42"/>
      <c r="G427" s="57"/>
      <c r="H427" s="42"/>
      <c r="I427" s="57"/>
      <c r="J427" s="42"/>
      <c r="K427" s="57"/>
      <c r="L427" s="42"/>
      <c r="M427" s="57"/>
      <c r="N427" s="42"/>
      <c r="O427" s="57"/>
      <c r="P427" s="42"/>
      <c r="Q427" s="57"/>
      <c r="R427" s="42"/>
      <c r="S427" s="57"/>
      <c r="T427" s="42"/>
      <c r="U427" s="57"/>
    </row>
    <row r="428" spans="1:21" ht="12.7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18" customHeight="1">
      <c r="A429" s="19"/>
      <c r="B429" s="211">
        <v>43421</v>
      </c>
      <c r="C429" s="183" t="s">
        <v>27</v>
      </c>
      <c r="D429" s="184" t="s">
        <v>70</v>
      </c>
      <c r="E429" s="184"/>
      <c r="F429" s="184"/>
      <c r="G429" s="184"/>
      <c r="H429" s="184"/>
      <c r="I429" s="184"/>
      <c r="J429" s="184"/>
      <c r="K429" s="184"/>
      <c r="L429" s="184"/>
      <c r="M429" s="184"/>
      <c r="N429" s="184"/>
      <c r="O429" s="184"/>
      <c r="P429" s="21"/>
      <c r="Q429" s="21"/>
      <c r="R429" s="21"/>
      <c r="S429" s="21"/>
      <c r="T429" s="21"/>
      <c r="U429" s="6"/>
    </row>
    <row r="430" spans="1:21" ht="18" customHeight="1">
      <c r="A430" s="19"/>
      <c r="B430" s="211"/>
      <c r="C430" s="183"/>
      <c r="D430" s="174" t="s">
        <v>1</v>
      </c>
      <c r="E430" s="185" t="s">
        <v>15</v>
      </c>
      <c r="F430" s="195" t="s">
        <v>77</v>
      </c>
      <c r="G430" s="196"/>
      <c r="H430" s="187" t="s">
        <v>5</v>
      </c>
      <c r="I430" s="188"/>
      <c r="J430" s="191" t="s">
        <v>0</v>
      </c>
      <c r="K430" s="192"/>
      <c r="L430" s="195" t="s">
        <v>11</v>
      </c>
      <c r="M430" s="196"/>
      <c r="N430" s="226" t="s">
        <v>30</v>
      </c>
      <c r="O430" s="201" t="s">
        <v>3</v>
      </c>
      <c r="P430" s="21"/>
      <c r="Q430" s="6"/>
      <c r="R430" s="6"/>
      <c r="S430" s="6"/>
      <c r="T430" s="6"/>
      <c r="U430" s="6"/>
    </row>
    <row r="431" spans="1:21" ht="18" customHeight="1">
      <c r="A431" s="19"/>
      <c r="B431" s="211"/>
      <c r="C431" s="183"/>
      <c r="D431" s="174"/>
      <c r="E431" s="186"/>
      <c r="F431" s="197"/>
      <c r="G431" s="198"/>
      <c r="H431" s="189"/>
      <c r="I431" s="190"/>
      <c r="J431" s="193"/>
      <c r="K431" s="194"/>
      <c r="L431" s="197"/>
      <c r="M431" s="198"/>
      <c r="N431" s="227"/>
      <c r="O431" s="202"/>
      <c r="P431" s="119" t="s">
        <v>138</v>
      </c>
      <c r="Q431" s="6"/>
      <c r="R431" s="6"/>
      <c r="S431" s="6"/>
      <c r="T431" s="6"/>
      <c r="U431" s="6"/>
    </row>
    <row r="432" spans="1:21" ht="18" customHeight="1">
      <c r="A432" s="19"/>
      <c r="B432" s="211"/>
      <c r="C432" s="183"/>
      <c r="D432" s="102">
        <v>1</v>
      </c>
      <c r="E432" s="1" t="s">
        <v>107</v>
      </c>
      <c r="F432" s="203" t="s">
        <v>72</v>
      </c>
      <c r="G432" s="204"/>
      <c r="H432" s="203" t="s">
        <v>128</v>
      </c>
      <c r="I432" s="204"/>
      <c r="J432" s="203" t="s">
        <v>98</v>
      </c>
      <c r="K432" s="204"/>
      <c r="L432" s="203" t="s">
        <v>65</v>
      </c>
      <c r="M432" s="204"/>
      <c r="N432" s="44" t="s">
        <v>24</v>
      </c>
      <c r="O432" s="98">
        <v>6.48</v>
      </c>
      <c r="P432" s="112">
        <v>3</v>
      </c>
      <c r="Q432" s="216" t="s">
        <v>140</v>
      </c>
      <c r="R432" s="217"/>
      <c r="S432" s="6"/>
      <c r="T432" s="6"/>
      <c r="U432" s="6"/>
    </row>
    <row r="433" spans="1:21" ht="18" customHeight="1">
      <c r="A433" s="19"/>
      <c r="B433" s="211"/>
      <c r="C433" s="183"/>
      <c r="D433" s="102">
        <v>2</v>
      </c>
      <c r="E433" s="1" t="s">
        <v>102</v>
      </c>
      <c r="F433" s="203" t="s">
        <v>100</v>
      </c>
      <c r="G433" s="204"/>
      <c r="H433" s="203" t="s">
        <v>46</v>
      </c>
      <c r="I433" s="204"/>
      <c r="J433" s="203" t="s">
        <v>103</v>
      </c>
      <c r="K433" s="204"/>
      <c r="L433" s="203" t="s">
        <v>130</v>
      </c>
      <c r="M433" s="204"/>
      <c r="N433" s="44" t="s">
        <v>24</v>
      </c>
      <c r="O433" s="98">
        <v>6.5259999999999998</v>
      </c>
      <c r="P433" s="113">
        <v>6</v>
      </c>
      <c r="Q433" s="6"/>
      <c r="R433" s="6"/>
      <c r="S433" s="6"/>
      <c r="T433" s="6"/>
      <c r="U433" s="6"/>
    </row>
    <row r="434" spans="1:21" ht="18" customHeight="1">
      <c r="A434" s="19"/>
      <c r="B434" s="211"/>
      <c r="C434" s="183"/>
      <c r="D434" s="102">
        <v>3</v>
      </c>
      <c r="E434" s="1" t="s">
        <v>71</v>
      </c>
      <c r="F434" s="203" t="s">
        <v>118</v>
      </c>
      <c r="G434" s="204"/>
      <c r="H434" s="203" t="s">
        <v>100</v>
      </c>
      <c r="I434" s="204"/>
      <c r="J434" s="203" t="s">
        <v>103</v>
      </c>
      <c r="K434" s="204"/>
      <c r="L434" s="203" t="s">
        <v>130</v>
      </c>
      <c r="M434" s="204"/>
      <c r="N434" s="44" t="s">
        <v>24</v>
      </c>
      <c r="O434" s="98">
        <v>6.5739999999999998</v>
      </c>
      <c r="P434" s="114">
        <v>7</v>
      </c>
      <c r="Q434" s="6"/>
      <c r="R434" s="6"/>
      <c r="S434" s="6"/>
      <c r="T434" s="6"/>
      <c r="U434" s="6"/>
    </row>
    <row r="435" spans="1:21" ht="18" customHeight="1">
      <c r="A435" s="19"/>
      <c r="B435" s="211"/>
      <c r="C435" s="183"/>
      <c r="D435" s="102">
        <v>4</v>
      </c>
      <c r="E435" s="1" t="s">
        <v>63</v>
      </c>
      <c r="F435" s="205" t="s">
        <v>39</v>
      </c>
      <c r="G435" s="206"/>
      <c r="H435" s="203" t="s">
        <v>118</v>
      </c>
      <c r="I435" s="204"/>
      <c r="J435" s="203" t="s">
        <v>98</v>
      </c>
      <c r="K435" s="204"/>
      <c r="L435" s="203" t="s">
        <v>99</v>
      </c>
      <c r="M435" s="204"/>
      <c r="N435" s="44" t="s">
        <v>24</v>
      </c>
      <c r="O435" s="97">
        <v>6.681</v>
      </c>
      <c r="P435" s="115">
        <v>2</v>
      </c>
      <c r="Q435" s="6"/>
      <c r="R435" s="260" t="s">
        <v>144</v>
      </c>
      <c r="S435" s="260"/>
      <c r="T435" s="260"/>
      <c r="U435" s="6"/>
    </row>
    <row r="436" spans="1:21" ht="18" customHeight="1">
      <c r="A436" s="19"/>
      <c r="B436" s="211"/>
      <c r="C436" s="183"/>
      <c r="D436" s="102">
        <v>5</v>
      </c>
      <c r="E436" s="1" t="s">
        <v>85</v>
      </c>
      <c r="F436" s="205" t="s">
        <v>125</v>
      </c>
      <c r="G436" s="206"/>
      <c r="H436" s="203" t="s">
        <v>51</v>
      </c>
      <c r="I436" s="204"/>
      <c r="J436" s="203" t="s">
        <v>98</v>
      </c>
      <c r="K436" s="204"/>
      <c r="L436" s="203" t="s">
        <v>65</v>
      </c>
      <c r="M436" s="204"/>
      <c r="N436" s="44" t="s">
        <v>16</v>
      </c>
      <c r="O436" s="97">
        <v>6.7889999999999997</v>
      </c>
      <c r="P436" s="116">
        <v>1</v>
      </c>
      <c r="Q436" s="6"/>
      <c r="R436" s="260"/>
      <c r="S436" s="260"/>
      <c r="T436" s="260"/>
      <c r="U436" s="6"/>
    </row>
    <row r="437" spans="1:21" ht="18" customHeight="1">
      <c r="A437" s="19"/>
      <c r="B437" s="211"/>
      <c r="C437" s="183"/>
      <c r="D437" s="102">
        <v>6</v>
      </c>
      <c r="E437" s="1" t="s">
        <v>93</v>
      </c>
      <c r="F437" s="203" t="s">
        <v>94</v>
      </c>
      <c r="G437" s="204"/>
      <c r="H437" s="203" t="s">
        <v>95</v>
      </c>
      <c r="I437" s="204"/>
      <c r="J437" s="203" t="s">
        <v>64</v>
      </c>
      <c r="K437" s="204"/>
      <c r="L437" s="203" t="s">
        <v>104</v>
      </c>
      <c r="M437" s="204"/>
      <c r="N437" s="44" t="s">
        <v>16</v>
      </c>
      <c r="O437" s="87">
        <v>6.8029999999999999</v>
      </c>
      <c r="P437" s="117">
        <v>4</v>
      </c>
      <c r="Q437" s="6"/>
      <c r="R437" s="260"/>
      <c r="S437" s="260"/>
      <c r="T437" s="260"/>
      <c r="U437" s="6"/>
    </row>
    <row r="438" spans="1:21" ht="18" customHeight="1" thickBot="1">
      <c r="A438" s="19"/>
      <c r="B438" s="211"/>
      <c r="C438" s="183"/>
      <c r="D438" s="91">
        <v>7</v>
      </c>
      <c r="E438" s="92" t="s">
        <v>62</v>
      </c>
      <c r="F438" s="220" t="s">
        <v>128</v>
      </c>
      <c r="G438" s="221"/>
      <c r="H438" s="222" t="s">
        <v>90</v>
      </c>
      <c r="I438" s="223"/>
      <c r="J438" s="220" t="s">
        <v>98</v>
      </c>
      <c r="K438" s="221"/>
      <c r="L438" s="220" t="s">
        <v>65</v>
      </c>
      <c r="M438" s="221"/>
      <c r="N438" s="93" t="s">
        <v>16</v>
      </c>
      <c r="O438" s="107">
        <v>6.8049999999999997</v>
      </c>
      <c r="P438" s="118">
        <v>5</v>
      </c>
      <c r="Q438" s="6"/>
      <c r="R438" s="260"/>
      <c r="S438" s="260"/>
      <c r="T438" s="260"/>
      <c r="U438" s="6"/>
    </row>
    <row r="439" spans="1:21" ht="18" customHeight="1" thickTop="1">
      <c r="A439" s="19"/>
      <c r="B439" s="211"/>
      <c r="C439" s="183"/>
      <c r="D439" s="82">
        <v>8</v>
      </c>
      <c r="E439" s="88" t="s">
        <v>123</v>
      </c>
      <c r="F439" s="218" t="s">
        <v>46</v>
      </c>
      <c r="G439" s="219"/>
      <c r="H439" s="218" t="s">
        <v>129</v>
      </c>
      <c r="I439" s="219"/>
      <c r="J439" s="218" t="s">
        <v>98</v>
      </c>
      <c r="K439" s="219"/>
      <c r="L439" s="218" t="s">
        <v>104</v>
      </c>
      <c r="M439" s="219"/>
      <c r="N439" s="89" t="s">
        <v>16</v>
      </c>
      <c r="O439" s="90">
        <v>6.819</v>
      </c>
      <c r="P439" s="114">
        <v>7</v>
      </c>
      <c r="Q439" s="6"/>
      <c r="R439" s="260"/>
      <c r="S439" s="260"/>
      <c r="T439" s="260"/>
      <c r="U439" s="6"/>
    </row>
    <row r="440" spans="1:21" ht="18" customHeight="1">
      <c r="A440" s="19"/>
      <c r="B440" s="211"/>
      <c r="C440" s="183"/>
      <c r="D440" s="102">
        <v>9</v>
      </c>
      <c r="E440" s="1" t="s">
        <v>57</v>
      </c>
      <c r="F440" s="203" t="s">
        <v>2</v>
      </c>
      <c r="G440" s="204"/>
      <c r="H440" s="205" t="s">
        <v>125</v>
      </c>
      <c r="I440" s="206"/>
      <c r="J440" s="203" t="s">
        <v>91</v>
      </c>
      <c r="K440" s="204"/>
      <c r="L440" s="203" t="s">
        <v>41</v>
      </c>
      <c r="M440" s="204"/>
      <c r="N440" s="44" t="s">
        <v>96</v>
      </c>
      <c r="O440" s="87">
        <v>6.8440000000000003</v>
      </c>
      <c r="P440" s="113">
        <v>6</v>
      </c>
      <c r="Q440" s="6"/>
      <c r="R440" s="260"/>
      <c r="S440" s="260"/>
      <c r="T440" s="260"/>
      <c r="U440" s="6"/>
    </row>
    <row r="441" spans="1:21" ht="18" customHeight="1">
      <c r="A441" s="19"/>
      <c r="B441" s="211"/>
      <c r="C441" s="183"/>
      <c r="D441" s="102">
        <v>10</v>
      </c>
      <c r="E441" s="1" t="s">
        <v>124</v>
      </c>
      <c r="F441" s="203" t="s">
        <v>129</v>
      </c>
      <c r="G441" s="204"/>
      <c r="H441" s="203" t="s">
        <v>94</v>
      </c>
      <c r="I441" s="204"/>
      <c r="J441" s="203" t="s">
        <v>134</v>
      </c>
      <c r="K441" s="204"/>
      <c r="L441" s="203" t="s">
        <v>104</v>
      </c>
      <c r="M441" s="204"/>
      <c r="N441" s="44" t="s">
        <v>16</v>
      </c>
      <c r="O441" s="90">
        <v>6.9729999999999999</v>
      </c>
      <c r="P441" s="117">
        <v>4</v>
      </c>
      <c r="Q441" s="6"/>
      <c r="R441" s="260"/>
      <c r="S441" s="260"/>
      <c r="T441" s="260"/>
      <c r="U441" s="6"/>
    </row>
    <row r="442" spans="1:21" ht="18" customHeight="1">
      <c r="A442" s="19"/>
      <c r="B442" s="211"/>
      <c r="C442" s="183"/>
      <c r="D442" s="102">
        <v>11</v>
      </c>
      <c r="E442" s="1" t="s">
        <v>56</v>
      </c>
      <c r="F442" s="203" t="s">
        <v>90</v>
      </c>
      <c r="G442" s="204"/>
      <c r="H442" s="203" t="s">
        <v>2</v>
      </c>
      <c r="I442" s="204"/>
      <c r="J442" s="203" t="s">
        <v>134</v>
      </c>
      <c r="K442" s="204"/>
      <c r="L442" s="180" t="s">
        <v>166</v>
      </c>
      <c r="M442" s="180"/>
      <c r="N442" s="44" t="s">
        <v>96</v>
      </c>
      <c r="O442" s="87">
        <v>6.9779999999999998</v>
      </c>
      <c r="P442" s="118">
        <v>5</v>
      </c>
      <c r="Q442" s="6"/>
      <c r="R442" s="260"/>
      <c r="S442" s="260"/>
      <c r="T442" s="260"/>
      <c r="U442" s="6"/>
    </row>
    <row r="443" spans="1:21" ht="18" customHeight="1">
      <c r="A443" s="19"/>
      <c r="B443" s="211"/>
      <c r="C443" s="183"/>
      <c r="D443" s="102">
        <v>12</v>
      </c>
      <c r="E443" s="1" t="s">
        <v>126</v>
      </c>
      <c r="F443" s="203" t="s">
        <v>127</v>
      </c>
      <c r="G443" s="204"/>
      <c r="H443" s="203" t="s">
        <v>88</v>
      </c>
      <c r="I443" s="204"/>
      <c r="J443" s="203" t="s">
        <v>98</v>
      </c>
      <c r="K443" s="204"/>
      <c r="L443" s="203" t="s">
        <v>65</v>
      </c>
      <c r="M443" s="204"/>
      <c r="N443" s="44" t="s">
        <v>96</v>
      </c>
      <c r="O443" s="87">
        <v>6.984</v>
      </c>
      <c r="P443" s="115">
        <v>2</v>
      </c>
      <c r="Q443" s="6"/>
      <c r="R443" s="6"/>
      <c r="S443" s="6"/>
      <c r="T443" s="6"/>
      <c r="U443" s="6"/>
    </row>
    <row r="444" spans="1:21" ht="18" customHeight="1">
      <c r="A444" s="19"/>
      <c r="B444" s="211"/>
      <c r="C444" s="183"/>
      <c r="D444" s="102">
        <v>13</v>
      </c>
      <c r="E444" s="1" t="s">
        <v>110</v>
      </c>
      <c r="F444" s="203" t="s">
        <v>37</v>
      </c>
      <c r="G444" s="204"/>
      <c r="H444" s="203" t="s">
        <v>109</v>
      </c>
      <c r="I444" s="204"/>
      <c r="J444" s="203" t="s">
        <v>103</v>
      </c>
      <c r="K444" s="204"/>
      <c r="L444" s="203" t="s">
        <v>41</v>
      </c>
      <c r="M444" s="204"/>
      <c r="N444" s="44" t="s">
        <v>16</v>
      </c>
      <c r="O444" s="39">
        <v>7.0049999999999999</v>
      </c>
      <c r="P444" s="112">
        <v>3</v>
      </c>
      <c r="Q444" s="6"/>
      <c r="R444" s="6"/>
      <c r="S444" s="6"/>
      <c r="T444" s="6"/>
      <c r="U444" s="6"/>
    </row>
    <row r="445" spans="1:21" ht="18" customHeight="1">
      <c r="A445" s="19"/>
      <c r="B445" s="211"/>
      <c r="C445" s="183"/>
      <c r="D445" s="102">
        <v>14</v>
      </c>
      <c r="E445" s="1" t="s">
        <v>89</v>
      </c>
      <c r="F445" s="203" t="s">
        <v>88</v>
      </c>
      <c r="G445" s="204"/>
      <c r="H445" s="203" t="s">
        <v>37</v>
      </c>
      <c r="I445" s="204"/>
      <c r="J445" s="203" t="s">
        <v>64</v>
      </c>
      <c r="K445" s="204"/>
      <c r="L445" s="203" t="s">
        <v>65</v>
      </c>
      <c r="M445" s="204"/>
      <c r="N445" s="44" t="s">
        <v>16</v>
      </c>
      <c r="O445" s="39">
        <v>7.0179999999999998</v>
      </c>
      <c r="P445" s="116">
        <v>1</v>
      </c>
      <c r="Q445" s="6"/>
      <c r="R445" s="6"/>
      <c r="S445" s="6"/>
      <c r="T445" s="6"/>
      <c r="U445" s="6"/>
    </row>
    <row r="446" spans="1:21" ht="18" customHeight="1">
      <c r="A446" s="19"/>
      <c r="B446" s="211"/>
      <c r="C446" s="183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 ht="18" customHeight="1">
      <c r="A447" s="19"/>
      <c r="B447" s="211"/>
      <c r="C447" s="183"/>
      <c r="D447" s="184" t="s">
        <v>23</v>
      </c>
      <c r="E447" s="184"/>
      <c r="F447" s="184"/>
      <c r="G447" s="184"/>
      <c r="H447" s="184"/>
      <c r="I447" s="184"/>
      <c r="J447" s="184"/>
      <c r="K447" s="184"/>
      <c r="L447" s="184"/>
      <c r="M447" s="184"/>
      <c r="N447" s="184"/>
      <c r="O447" s="184"/>
      <c r="P447" s="184"/>
      <c r="Q447" s="184"/>
      <c r="R447" s="184"/>
      <c r="S447" s="184"/>
      <c r="T447" s="173" t="s">
        <v>132</v>
      </c>
      <c r="U447" s="19"/>
    </row>
    <row r="448" spans="1:21" ht="18" customHeight="1">
      <c r="A448" s="19"/>
      <c r="B448" s="211"/>
      <c r="C448" s="183"/>
      <c r="D448" s="174" t="s">
        <v>1</v>
      </c>
      <c r="E448" s="175" t="s">
        <v>15</v>
      </c>
      <c r="F448" s="208" t="s">
        <v>52</v>
      </c>
      <c r="G448" s="177" t="s">
        <v>20</v>
      </c>
      <c r="H448" s="178" t="s">
        <v>17</v>
      </c>
      <c r="I448" s="178"/>
      <c r="J448" s="178"/>
      <c r="K448" s="178"/>
      <c r="L448" s="178"/>
      <c r="M448" s="178"/>
      <c r="N448" s="178" t="s">
        <v>18</v>
      </c>
      <c r="O448" s="178"/>
      <c r="P448" s="178"/>
      <c r="Q448" s="178"/>
      <c r="R448" s="178"/>
      <c r="S448" s="178"/>
      <c r="T448" s="173"/>
      <c r="U448" s="19"/>
    </row>
    <row r="449" spans="1:21" ht="18" customHeight="1">
      <c r="A449" s="19"/>
      <c r="B449" s="211"/>
      <c r="C449" s="183"/>
      <c r="D449" s="174"/>
      <c r="E449" s="175"/>
      <c r="F449" s="209"/>
      <c r="G449" s="177"/>
      <c r="H449" s="43" t="s">
        <v>19</v>
      </c>
      <c r="I449" s="28">
        <v>1</v>
      </c>
      <c r="J449" s="25">
        <v>2</v>
      </c>
      <c r="K449" s="26">
        <v>3</v>
      </c>
      <c r="L449" s="27">
        <v>4</v>
      </c>
      <c r="M449" s="33">
        <v>5</v>
      </c>
      <c r="N449" s="43" t="s">
        <v>19</v>
      </c>
      <c r="O449" s="28">
        <v>1</v>
      </c>
      <c r="P449" s="25">
        <v>2</v>
      </c>
      <c r="Q449" s="26">
        <v>3</v>
      </c>
      <c r="R449" s="27">
        <v>4</v>
      </c>
      <c r="S449" s="33">
        <v>5</v>
      </c>
      <c r="T449" s="173"/>
      <c r="U449" s="19"/>
    </row>
    <row r="450" spans="1:21" ht="18" customHeight="1">
      <c r="A450" s="19"/>
      <c r="B450" s="211"/>
      <c r="C450" s="183"/>
      <c r="D450" s="102">
        <v>1</v>
      </c>
      <c r="E450" s="1" t="s">
        <v>107</v>
      </c>
      <c r="F450" s="46">
        <v>20</v>
      </c>
      <c r="G450" s="45">
        <f t="shared" ref="G450:G458" si="28">H450+N450-T450</f>
        <v>526.13</v>
      </c>
      <c r="H450" s="95">
        <f t="shared" ref="H450:H463" si="29">SUM(I450:M450)</f>
        <v>265.73</v>
      </c>
      <c r="I450" s="60">
        <v>53.73</v>
      </c>
      <c r="J450" s="60">
        <v>54</v>
      </c>
      <c r="K450" s="60">
        <v>54</v>
      </c>
      <c r="L450" s="61">
        <v>53</v>
      </c>
      <c r="M450" s="63">
        <v>51</v>
      </c>
      <c r="N450" s="95">
        <f t="shared" ref="N450:N463" si="30">SUM(O450:S450)</f>
        <v>264</v>
      </c>
      <c r="O450" s="60">
        <v>54</v>
      </c>
      <c r="P450" s="61">
        <v>53</v>
      </c>
      <c r="Q450" s="61">
        <v>53</v>
      </c>
      <c r="R450" s="61">
        <v>53</v>
      </c>
      <c r="S450" s="63">
        <v>51</v>
      </c>
      <c r="T450" s="106">
        <v>3.6</v>
      </c>
      <c r="U450" s="19"/>
    </row>
    <row r="451" spans="1:21" ht="18" customHeight="1">
      <c r="A451" s="19"/>
      <c r="B451" s="211"/>
      <c r="C451" s="183"/>
      <c r="D451" s="102">
        <v>2</v>
      </c>
      <c r="E451" s="1" t="s">
        <v>71</v>
      </c>
      <c r="F451" s="46">
        <v>18</v>
      </c>
      <c r="G451" s="45">
        <f t="shared" si="28"/>
        <v>525.25</v>
      </c>
      <c r="H451" s="101">
        <f t="shared" si="29"/>
        <v>264.14</v>
      </c>
      <c r="I451" s="61">
        <v>53</v>
      </c>
      <c r="J451" s="61">
        <v>53</v>
      </c>
      <c r="K451" s="100">
        <v>55</v>
      </c>
      <c r="L451" s="62">
        <v>52</v>
      </c>
      <c r="M451" s="63">
        <v>51.14</v>
      </c>
      <c r="N451" s="101">
        <f t="shared" si="30"/>
        <v>262.31</v>
      </c>
      <c r="O451" s="61">
        <v>53</v>
      </c>
      <c r="P451" s="61">
        <v>53</v>
      </c>
      <c r="Q451" s="61">
        <v>53</v>
      </c>
      <c r="R451" s="62">
        <v>52</v>
      </c>
      <c r="S451" s="63">
        <v>51.31</v>
      </c>
      <c r="T451" s="106">
        <v>1.2</v>
      </c>
      <c r="U451" s="19"/>
    </row>
    <row r="452" spans="1:21" ht="18" customHeight="1">
      <c r="A452" s="19"/>
      <c r="B452" s="211"/>
      <c r="C452" s="183"/>
      <c r="D452" s="102">
        <v>3</v>
      </c>
      <c r="E452" s="1" t="s">
        <v>102</v>
      </c>
      <c r="F452" s="46">
        <v>16</v>
      </c>
      <c r="G452" s="45">
        <f t="shared" si="28"/>
        <v>524.91999999999996</v>
      </c>
      <c r="H452" s="58">
        <f t="shared" si="29"/>
        <v>264.67</v>
      </c>
      <c r="I452" s="60">
        <v>54</v>
      </c>
      <c r="J452" s="61">
        <v>53</v>
      </c>
      <c r="K452" s="60">
        <v>54</v>
      </c>
      <c r="L452" s="62">
        <v>52</v>
      </c>
      <c r="M452" s="62">
        <v>51.67</v>
      </c>
      <c r="N452" s="79">
        <f t="shared" si="30"/>
        <v>261.14999999999998</v>
      </c>
      <c r="O452" s="62">
        <v>52</v>
      </c>
      <c r="P452" s="61">
        <v>53</v>
      </c>
      <c r="Q452" s="60">
        <v>54</v>
      </c>
      <c r="R452" s="62">
        <v>52</v>
      </c>
      <c r="S452" s="56">
        <v>50.15</v>
      </c>
      <c r="T452" s="106">
        <v>0.9</v>
      </c>
      <c r="U452" s="19"/>
    </row>
    <row r="453" spans="1:21" ht="18" customHeight="1">
      <c r="A453" s="19"/>
      <c r="B453" s="211"/>
      <c r="C453" s="183"/>
      <c r="D453" s="102">
        <v>4</v>
      </c>
      <c r="E453" s="1" t="s">
        <v>63</v>
      </c>
      <c r="F453" s="46">
        <v>15</v>
      </c>
      <c r="G453" s="45">
        <f t="shared" si="28"/>
        <v>521.45000000000005</v>
      </c>
      <c r="H453" s="79">
        <f t="shared" si="29"/>
        <v>259.71000000000004</v>
      </c>
      <c r="I453" s="62">
        <v>52</v>
      </c>
      <c r="J453" s="62">
        <v>52</v>
      </c>
      <c r="K453" s="61">
        <v>53</v>
      </c>
      <c r="L453" s="61">
        <v>52.71</v>
      </c>
      <c r="M453" s="56">
        <v>50</v>
      </c>
      <c r="N453" s="58">
        <f t="shared" si="30"/>
        <v>263.24</v>
      </c>
      <c r="O453" s="61">
        <v>53</v>
      </c>
      <c r="P453" s="62">
        <v>52</v>
      </c>
      <c r="Q453" s="60">
        <v>54</v>
      </c>
      <c r="R453" s="61">
        <v>53.24</v>
      </c>
      <c r="S453" s="63">
        <v>51</v>
      </c>
      <c r="T453" s="106">
        <v>1.5</v>
      </c>
      <c r="U453" s="19"/>
    </row>
    <row r="454" spans="1:21" ht="18" customHeight="1">
      <c r="A454" s="19"/>
      <c r="B454" s="211"/>
      <c r="C454" s="183"/>
      <c r="D454" s="102">
        <v>5</v>
      </c>
      <c r="E454" s="1" t="s">
        <v>89</v>
      </c>
      <c r="F454" s="46">
        <v>14</v>
      </c>
      <c r="G454" s="38">
        <f t="shared" si="28"/>
        <v>496.58</v>
      </c>
      <c r="H454" s="96">
        <f t="shared" si="29"/>
        <v>246.87</v>
      </c>
      <c r="I454" s="56">
        <v>48</v>
      </c>
      <c r="J454" s="63">
        <v>50.87</v>
      </c>
      <c r="K454" s="63">
        <v>51</v>
      </c>
      <c r="L454" s="56">
        <v>50</v>
      </c>
      <c r="M454" s="56">
        <v>47</v>
      </c>
      <c r="N454" s="79">
        <f t="shared" si="30"/>
        <v>251.51</v>
      </c>
      <c r="O454" s="56">
        <v>49</v>
      </c>
      <c r="P454" s="62">
        <v>51.51</v>
      </c>
      <c r="Q454" s="62">
        <v>52</v>
      </c>
      <c r="R454" s="63">
        <v>51</v>
      </c>
      <c r="S454" s="56">
        <v>48</v>
      </c>
      <c r="T454" s="106">
        <v>1.8</v>
      </c>
      <c r="U454" s="19"/>
    </row>
    <row r="455" spans="1:21" ht="18" customHeight="1">
      <c r="A455" s="19"/>
      <c r="B455" s="211"/>
      <c r="C455" s="183"/>
      <c r="D455" s="102">
        <v>6</v>
      </c>
      <c r="E455" s="1" t="s">
        <v>85</v>
      </c>
      <c r="F455" s="46">
        <v>13</v>
      </c>
      <c r="G455" s="38">
        <f t="shared" si="28"/>
        <v>495.41</v>
      </c>
      <c r="H455" s="96">
        <f t="shared" si="29"/>
        <v>244.77</v>
      </c>
      <c r="I455" s="56">
        <v>48</v>
      </c>
      <c r="J455" s="63">
        <v>50.77</v>
      </c>
      <c r="K455" s="63">
        <v>51</v>
      </c>
      <c r="L455" s="56">
        <v>49</v>
      </c>
      <c r="M455" s="56">
        <v>46</v>
      </c>
      <c r="N455" s="59">
        <f t="shared" si="30"/>
        <v>253.94</v>
      </c>
      <c r="O455" s="56">
        <v>50</v>
      </c>
      <c r="P455" s="63">
        <v>50.94</v>
      </c>
      <c r="Q455" s="62">
        <v>52</v>
      </c>
      <c r="R455" s="62">
        <v>52</v>
      </c>
      <c r="S455" s="56">
        <v>49</v>
      </c>
      <c r="T455" s="106">
        <v>3.3</v>
      </c>
      <c r="U455" s="19"/>
    </row>
    <row r="456" spans="1:21" ht="18" customHeight="1">
      <c r="A456" s="19"/>
      <c r="B456" s="211"/>
      <c r="C456" s="183"/>
      <c r="D456" s="102">
        <v>7</v>
      </c>
      <c r="E456" s="1" t="s">
        <v>123</v>
      </c>
      <c r="F456" s="46">
        <v>12</v>
      </c>
      <c r="G456" s="38">
        <f t="shared" si="28"/>
        <v>494.65</v>
      </c>
      <c r="H456" s="79">
        <f t="shared" si="29"/>
        <v>255</v>
      </c>
      <c r="I456" s="63">
        <v>51</v>
      </c>
      <c r="J456" s="63">
        <v>51</v>
      </c>
      <c r="K456" s="62">
        <v>52</v>
      </c>
      <c r="L456" s="63">
        <v>51</v>
      </c>
      <c r="M456" s="56">
        <v>50</v>
      </c>
      <c r="N456" s="32">
        <f t="shared" si="30"/>
        <v>246.25</v>
      </c>
      <c r="O456" s="56">
        <v>48</v>
      </c>
      <c r="P456" s="56">
        <v>50</v>
      </c>
      <c r="Q456" s="62">
        <v>52</v>
      </c>
      <c r="R456" s="56">
        <v>48</v>
      </c>
      <c r="S456" s="56">
        <v>48.25</v>
      </c>
      <c r="T456" s="106">
        <v>6.6</v>
      </c>
      <c r="U456" s="19"/>
    </row>
    <row r="457" spans="1:21" ht="18" customHeight="1">
      <c r="A457" s="19"/>
      <c r="B457" s="211"/>
      <c r="C457" s="183"/>
      <c r="D457" s="102">
        <v>8</v>
      </c>
      <c r="E457" s="1" t="s">
        <v>62</v>
      </c>
      <c r="F457" s="46">
        <v>11</v>
      </c>
      <c r="G457" s="38">
        <f t="shared" si="28"/>
        <v>492.03</v>
      </c>
      <c r="H457" s="79">
        <f t="shared" si="29"/>
        <v>252.43</v>
      </c>
      <c r="I457" s="56">
        <v>50</v>
      </c>
      <c r="J457" s="62">
        <v>52</v>
      </c>
      <c r="K457" s="62">
        <v>52.43</v>
      </c>
      <c r="L457" s="56">
        <v>50</v>
      </c>
      <c r="M457" s="56">
        <v>48</v>
      </c>
      <c r="N457" s="32">
        <f t="shared" si="30"/>
        <v>245.6</v>
      </c>
      <c r="O457" s="56">
        <v>49</v>
      </c>
      <c r="P457" s="56">
        <v>50</v>
      </c>
      <c r="Q457" s="62">
        <v>51.6</v>
      </c>
      <c r="R457" s="56">
        <v>49</v>
      </c>
      <c r="S457" s="56">
        <v>46</v>
      </c>
      <c r="T457" s="106">
        <v>6</v>
      </c>
      <c r="U457" s="19"/>
    </row>
    <row r="458" spans="1:21" ht="18" customHeight="1">
      <c r="A458" s="19"/>
      <c r="B458" s="211"/>
      <c r="C458" s="183"/>
      <c r="D458" s="102">
        <v>9</v>
      </c>
      <c r="E458" s="1" t="s">
        <v>56</v>
      </c>
      <c r="F458" s="46">
        <v>10</v>
      </c>
      <c r="G458" s="38">
        <f t="shared" si="28"/>
        <v>489.53000000000003</v>
      </c>
      <c r="H458" s="96">
        <f t="shared" si="29"/>
        <v>243.78</v>
      </c>
      <c r="I458" s="56">
        <v>50</v>
      </c>
      <c r="J458" s="56">
        <v>50</v>
      </c>
      <c r="K458" s="63">
        <v>50.78</v>
      </c>
      <c r="L458" s="56">
        <v>48</v>
      </c>
      <c r="M458" s="56">
        <v>45</v>
      </c>
      <c r="N458" s="32">
        <f t="shared" si="30"/>
        <v>248.15</v>
      </c>
      <c r="O458" s="56">
        <v>50</v>
      </c>
      <c r="P458" s="56">
        <v>50</v>
      </c>
      <c r="Q458" s="62">
        <v>52.15</v>
      </c>
      <c r="R458" s="56">
        <v>50</v>
      </c>
      <c r="S458" s="56">
        <v>46</v>
      </c>
      <c r="T458" s="106">
        <v>2.4</v>
      </c>
      <c r="U458" s="19"/>
    </row>
    <row r="459" spans="1:21" ht="18" customHeight="1">
      <c r="A459" s="19"/>
      <c r="B459" s="211"/>
      <c r="C459" s="183"/>
      <c r="D459" s="102">
        <v>10</v>
      </c>
      <c r="E459" s="1" t="s">
        <v>93</v>
      </c>
      <c r="F459" s="46">
        <v>9</v>
      </c>
      <c r="G459" s="38">
        <f>H459+N459-T459-14</f>
        <v>488.23</v>
      </c>
      <c r="H459" s="79">
        <f t="shared" si="29"/>
        <v>254.6</v>
      </c>
      <c r="I459" s="63">
        <v>51</v>
      </c>
      <c r="J459" s="62">
        <v>52</v>
      </c>
      <c r="K459" s="62">
        <v>52</v>
      </c>
      <c r="L459" s="56">
        <v>50</v>
      </c>
      <c r="M459" s="56">
        <v>49.6</v>
      </c>
      <c r="N459" s="59">
        <f t="shared" si="30"/>
        <v>252.13</v>
      </c>
      <c r="O459" s="63">
        <v>51</v>
      </c>
      <c r="P459" s="63">
        <v>51</v>
      </c>
      <c r="Q459" s="63">
        <v>51</v>
      </c>
      <c r="R459" s="56">
        <v>50</v>
      </c>
      <c r="S459" s="56">
        <v>49.13</v>
      </c>
      <c r="T459" s="106">
        <v>4.5</v>
      </c>
      <c r="U459" s="19"/>
    </row>
    <row r="460" spans="1:21" ht="18" customHeight="1">
      <c r="A460" s="19"/>
      <c r="B460" s="211"/>
      <c r="C460" s="183"/>
      <c r="D460" s="102">
        <v>11</v>
      </c>
      <c r="E460" s="1" t="s">
        <v>126</v>
      </c>
      <c r="F460" s="46">
        <v>8</v>
      </c>
      <c r="G460" s="38">
        <f>H460+N460-T460</f>
        <v>486.93</v>
      </c>
      <c r="H460" s="96">
        <f t="shared" si="29"/>
        <v>245.66</v>
      </c>
      <c r="I460" s="56">
        <v>49</v>
      </c>
      <c r="J460" s="56">
        <v>49</v>
      </c>
      <c r="K460" s="63">
        <v>51</v>
      </c>
      <c r="L460" s="56">
        <v>49.66</v>
      </c>
      <c r="M460" s="56">
        <v>47</v>
      </c>
      <c r="N460" s="32">
        <f t="shared" si="30"/>
        <v>244.27</v>
      </c>
      <c r="O460" s="56">
        <v>49</v>
      </c>
      <c r="P460" s="56">
        <v>48</v>
      </c>
      <c r="Q460" s="56">
        <v>50</v>
      </c>
      <c r="R460" s="56">
        <v>50.27</v>
      </c>
      <c r="S460" s="56">
        <v>47</v>
      </c>
      <c r="T460" s="106">
        <v>3</v>
      </c>
      <c r="U460" s="19"/>
    </row>
    <row r="461" spans="1:21" ht="18" customHeight="1">
      <c r="A461" s="19"/>
      <c r="B461" s="211"/>
      <c r="C461" s="183"/>
      <c r="D461" s="102">
        <v>12</v>
      </c>
      <c r="E461" s="1" t="s">
        <v>124</v>
      </c>
      <c r="F461" s="46">
        <v>7</v>
      </c>
      <c r="G461" s="38">
        <f>H461+N461-T461</f>
        <v>486.21000000000004</v>
      </c>
      <c r="H461" s="96">
        <f t="shared" si="29"/>
        <v>241.32999999999998</v>
      </c>
      <c r="I461" s="56">
        <v>48</v>
      </c>
      <c r="J461" s="56">
        <v>49</v>
      </c>
      <c r="K461" s="56">
        <v>50</v>
      </c>
      <c r="L461" s="56">
        <v>47</v>
      </c>
      <c r="M461" s="56">
        <v>47.33</v>
      </c>
      <c r="N461" s="59">
        <f t="shared" si="30"/>
        <v>251.78</v>
      </c>
      <c r="O461" s="56">
        <v>50</v>
      </c>
      <c r="P461" s="62">
        <v>52</v>
      </c>
      <c r="Q461" s="62">
        <v>52</v>
      </c>
      <c r="R461" s="56">
        <v>48</v>
      </c>
      <c r="S461" s="56">
        <v>49.78</v>
      </c>
      <c r="T461" s="106">
        <v>6.9</v>
      </c>
      <c r="U461" s="19"/>
    </row>
    <row r="462" spans="1:21" ht="18" customHeight="1">
      <c r="A462" s="19"/>
      <c r="B462" s="211"/>
      <c r="C462" s="183"/>
      <c r="D462" s="102">
        <v>13</v>
      </c>
      <c r="E462" s="1" t="s">
        <v>57</v>
      </c>
      <c r="F462" s="46">
        <v>6</v>
      </c>
      <c r="G462" s="38">
        <f>H462+N462-T462-14</f>
        <v>473.37</v>
      </c>
      <c r="H462" s="79">
        <f t="shared" si="29"/>
        <v>250.18</v>
      </c>
      <c r="I462" s="56">
        <v>49</v>
      </c>
      <c r="J462" s="56">
        <v>50</v>
      </c>
      <c r="K462" s="62">
        <v>52</v>
      </c>
      <c r="L462" s="56">
        <v>50</v>
      </c>
      <c r="M462" s="56">
        <v>49.18</v>
      </c>
      <c r="N462" s="32">
        <f t="shared" si="30"/>
        <v>241.09</v>
      </c>
      <c r="O462" s="56">
        <v>48</v>
      </c>
      <c r="P462" s="56">
        <v>49</v>
      </c>
      <c r="Q462" s="56">
        <v>50</v>
      </c>
      <c r="R462" s="56">
        <v>48</v>
      </c>
      <c r="S462" s="56">
        <v>46.09</v>
      </c>
      <c r="T462" s="106">
        <v>3.9</v>
      </c>
      <c r="U462" s="19"/>
    </row>
    <row r="463" spans="1:21" ht="18" customHeight="1">
      <c r="A463" s="19"/>
      <c r="B463" s="211"/>
      <c r="C463" s="183"/>
      <c r="D463" s="102">
        <v>14</v>
      </c>
      <c r="E463" s="1" t="s">
        <v>110</v>
      </c>
      <c r="F463" s="46">
        <v>5</v>
      </c>
      <c r="G463" s="38">
        <f>H463+N463-T463</f>
        <v>469.72</v>
      </c>
      <c r="H463" s="96">
        <f t="shared" si="29"/>
        <v>247.77</v>
      </c>
      <c r="I463" s="63">
        <v>50.77</v>
      </c>
      <c r="J463" s="56">
        <v>50</v>
      </c>
      <c r="K463" s="56">
        <v>50</v>
      </c>
      <c r="L463" s="56">
        <v>50</v>
      </c>
      <c r="M463" s="56">
        <v>47</v>
      </c>
      <c r="N463" s="32">
        <f t="shared" si="30"/>
        <v>227.35</v>
      </c>
      <c r="O463" s="56">
        <v>47.35</v>
      </c>
      <c r="P463" s="56">
        <v>46</v>
      </c>
      <c r="Q463" s="56">
        <v>45</v>
      </c>
      <c r="R463" s="56">
        <v>46</v>
      </c>
      <c r="S463" s="56">
        <v>43</v>
      </c>
      <c r="T463" s="106">
        <v>5.4</v>
      </c>
      <c r="U463" s="19"/>
    </row>
    <row r="464" spans="1:21" ht="18" customHeight="1">
      <c r="A464" s="19"/>
      <c r="B464" s="21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18" customHeight="1">
      <c r="A465" s="19"/>
      <c r="B465" s="211"/>
      <c r="C465" s="42"/>
      <c r="D465" s="57"/>
      <c r="E465" s="42"/>
      <c r="F465" s="57"/>
      <c r="G465" s="42"/>
      <c r="H465" s="57"/>
      <c r="I465" s="42"/>
      <c r="J465" s="57"/>
      <c r="K465" s="42"/>
      <c r="L465" s="57"/>
      <c r="M465" s="42"/>
      <c r="N465" s="57"/>
      <c r="O465" s="42"/>
      <c r="P465" s="57"/>
      <c r="Q465" s="42"/>
      <c r="R465" s="57"/>
      <c r="S465" s="42"/>
      <c r="T465" s="57"/>
      <c r="U465" s="19"/>
    </row>
    <row r="466" spans="1:21" ht="18" customHeight="1">
      <c r="A466" s="19"/>
      <c r="B466" s="21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18" customHeight="1">
      <c r="A467" s="19"/>
      <c r="B467" s="211"/>
      <c r="C467" s="183" t="s">
        <v>28</v>
      </c>
      <c r="D467" s="184" t="s">
        <v>131</v>
      </c>
      <c r="E467" s="184"/>
      <c r="F467" s="184"/>
      <c r="G467" s="184"/>
      <c r="H467" s="184"/>
      <c r="I467" s="184"/>
      <c r="J467" s="184"/>
      <c r="K467" s="184"/>
      <c r="L467" s="184"/>
      <c r="M467" s="184"/>
      <c r="N467" s="184"/>
      <c r="O467" s="184"/>
      <c r="P467" s="19"/>
      <c r="Q467" s="21"/>
      <c r="R467" s="21"/>
      <c r="S467" s="21"/>
      <c r="T467" s="21"/>
      <c r="U467" s="19"/>
    </row>
    <row r="468" spans="1:21" ht="18" customHeight="1">
      <c r="A468" s="19"/>
      <c r="B468" s="211"/>
      <c r="C468" s="183"/>
      <c r="D468" s="174" t="s">
        <v>1</v>
      </c>
      <c r="E468" s="185" t="s">
        <v>15</v>
      </c>
      <c r="F468" s="187" t="s">
        <v>112</v>
      </c>
      <c r="G468" s="188"/>
      <c r="H468" s="187" t="s">
        <v>5</v>
      </c>
      <c r="I468" s="188"/>
      <c r="J468" s="191" t="s">
        <v>0</v>
      </c>
      <c r="K468" s="192"/>
      <c r="L468" s="195" t="s">
        <v>11</v>
      </c>
      <c r="M468" s="196"/>
      <c r="N468" s="226" t="s">
        <v>30</v>
      </c>
      <c r="O468" s="201" t="s">
        <v>3</v>
      </c>
      <c r="P468" s="19"/>
      <c r="Q468" s="259" t="s">
        <v>143</v>
      </c>
      <c r="R468" s="259"/>
      <c r="S468" s="259"/>
      <c r="T468" s="259"/>
      <c r="U468" s="19"/>
    </row>
    <row r="469" spans="1:21" ht="18" customHeight="1">
      <c r="A469" s="19"/>
      <c r="B469" s="211"/>
      <c r="C469" s="183"/>
      <c r="D469" s="174"/>
      <c r="E469" s="186"/>
      <c r="F469" s="189"/>
      <c r="G469" s="190"/>
      <c r="H469" s="189"/>
      <c r="I469" s="190"/>
      <c r="J469" s="193"/>
      <c r="K469" s="194"/>
      <c r="L469" s="197"/>
      <c r="M469" s="198"/>
      <c r="N469" s="227"/>
      <c r="O469" s="202"/>
      <c r="P469" s="19"/>
      <c r="Q469" s="259"/>
      <c r="R469" s="259"/>
      <c r="S469" s="259"/>
      <c r="T469" s="259"/>
      <c r="U469" s="19"/>
    </row>
    <row r="470" spans="1:21" ht="18" customHeight="1">
      <c r="A470" s="19"/>
      <c r="B470" s="211"/>
      <c r="C470" s="183"/>
      <c r="D470" s="102">
        <v>1</v>
      </c>
      <c r="E470" s="1" t="s">
        <v>71</v>
      </c>
      <c r="F470" s="203" t="s">
        <v>100</v>
      </c>
      <c r="G470" s="204"/>
      <c r="H470" s="203" t="s">
        <v>118</v>
      </c>
      <c r="I470" s="204"/>
      <c r="J470" s="203" t="s">
        <v>103</v>
      </c>
      <c r="K470" s="204"/>
      <c r="L470" s="203" t="s">
        <v>130</v>
      </c>
      <c r="M470" s="204"/>
      <c r="N470" s="44" t="s">
        <v>24</v>
      </c>
      <c r="O470" s="98">
        <v>6.5709999999999997</v>
      </c>
      <c r="P470" s="19"/>
      <c r="Q470" s="259"/>
      <c r="R470" s="259"/>
      <c r="S470" s="259"/>
      <c r="T470" s="259"/>
      <c r="U470" s="19"/>
    </row>
    <row r="471" spans="1:21" ht="18" customHeight="1">
      <c r="A471" s="19"/>
      <c r="B471" s="211"/>
      <c r="C471" s="183"/>
      <c r="D471" s="102">
        <v>2</v>
      </c>
      <c r="E471" s="1" t="s">
        <v>102</v>
      </c>
      <c r="F471" s="203" t="s">
        <v>46</v>
      </c>
      <c r="G471" s="204"/>
      <c r="H471" s="203" t="s">
        <v>100</v>
      </c>
      <c r="I471" s="204"/>
      <c r="J471" s="203" t="s">
        <v>103</v>
      </c>
      <c r="K471" s="204"/>
      <c r="L471" s="203" t="s">
        <v>130</v>
      </c>
      <c r="M471" s="204"/>
      <c r="N471" s="44" t="s">
        <v>24</v>
      </c>
      <c r="O471" s="86">
        <v>6.6059999999999999</v>
      </c>
      <c r="P471" s="19"/>
      <c r="Q471" s="259"/>
      <c r="R471" s="259"/>
      <c r="S471" s="259"/>
      <c r="T471" s="259"/>
      <c r="U471" s="19"/>
    </row>
    <row r="472" spans="1:21" ht="18" customHeight="1">
      <c r="A472" s="19"/>
      <c r="B472" s="211"/>
      <c r="C472" s="183"/>
      <c r="D472" s="102">
        <v>3</v>
      </c>
      <c r="E472" s="1" t="s">
        <v>107</v>
      </c>
      <c r="F472" s="203" t="s">
        <v>128</v>
      </c>
      <c r="G472" s="204"/>
      <c r="H472" s="203" t="s">
        <v>72</v>
      </c>
      <c r="I472" s="204"/>
      <c r="J472" s="203" t="s">
        <v>98</v>
      </c>
      <c r="K472" s="204"/>
      <c r="L472" s="203" t="s">
        <v>65</v>
      </c>
      <c r="M472" s="204"/>
      <c r="N472" s="44" t="s">
        <v>24</v>
      </c>
      <c r="O472" s="86">
        <v>6.6929999999999996</v>
      </c>
      <c r="P472" s="19"/>
      <c r="Q472" s="259"/>
      <c r="R472" s="259"/>
      <c r="S472" s="259"/>
      <c r="T472" s="259"/>
      <c r="U472" s="19"/>
    </row>
    <row r="473" spans="1:21" ht="18" customHeight="1">
      <c r="A473" s="19"/>
      <c r="B473" s="211"/>
      <c r="C473" s="183"/>
      <c r="D473" s="102">
        <v>4</v>
      </c>
      <c r="E473" s="1" t="s">
        <v>63</v>
      </c>
      <c r="F473" s="203" t="s">
        <v>118</v>
      </c>
      <c r="G473" s="204"/>
      <c r="H473" s="205" t="s">
        <v>39</v>
      </c>
      <c r="I473" s="206"/>
      <c r="J473" s="203" t="s">
        <v>98</v>
      </c>
      <c r="K473" s="204"/>
      <c r="L473" s="203" t="s">
        <v>99</v>
      </c>
      <c r="M473" s="204"/>
      <c r="N473" s="44" t="s">
        <v>24</v>
      </c>
      <c r="O473" s="86">
        <v>6.7080000000000002</v>
      </c>
      <c r="P473" s="19"/>
      <c r="Q473" s="259"/>
      <c r="R473" s="259"/>
      <c r="S473" s="259"/>
      <c r="T473" s="259"/>
      <c r="U473" s="19"/>
    </row>
    <row r="474" spans="1:21" ht="18" customHeight="1">
      <c r="A474" s="19"/>
      <c r="B474" s="211"/>
      <c r="C474" s="183"/>
      <c r="D474" s="102">
        <v>5</v>
      </c>
      <c r="E474" s="1" t="s">
        <v>85</v>
      </c>
      <c r="F474" s="203" t="s">
        <v>51</v>
      </c>
      <c r="G474" s="204"/>
      <c r="H474" s="205" t="s">
        <v>125</v>
      </c>
      <c r="I474" s="206"/>
      <c r="J474" s="203" t="s">
        <v>98</v>
      </c>
      <c r="K474" s="204"/>
      <c r="L474" s="203" t="s">
        <v>65</v>
      </c>
      <c r="M474" s="204"/>
      <c r="N474" s="44" t="s">
        <v>16</v>
      </c>
      <c r="O474" s="87">
        <v>6.835</v>
      </c>
      <c r="P474" s="19"/>
      <c r="Q474" s="259"/>
      <c r="R474" s="259"/>
      <c r="S474" s="259"/>
      <c r="T474" s="259"/>
      <c r="U474" s="19"/>
    </row>
    <row r="475" spans="1:21" ht="18" customHeight="1">
      <c r="A475" s="19"/>
      <c r="B475" s="211"/>
      <c r="C475" s="183"/>
      <c r="D475" s="102">
        <v>6</v>
      </c>
      <c r="E475" s="1" t="s">
        <v>93</v>
      </c>
      <c r="F475" s="203" t="s">
        <v>95</v>
      </c>
      <c r="G475" s="204"/>
      <c r="H475" s="203" t="s">
        <v>94</v>
      </c>
      <c r="I475" s="204"/>
      <c r="J475" s="203" t="s">
        <v>64</v>
      </c>
      <c r="K475" s="204"/>
      <c r="L475" s="203" t="s">
        <v>104</v>
      </c>
      <c r="M475" s="204"/>
      <c r="N475" s="44" t="s">
        <v>16</v>
      </c>
      <c r="O475" s="87">
        <v>6.867</v>
      </c>
      <c r="P475" s="19"/>
      <c r="Q475" s="259"/>
      <c r="R475" s="259"/>
      <c r="S475" s="259"/>
      <c r="T475" s="259"/>
      <c r="U475" s="19"/>
    </row>
    <row r="476" spans="1:21" ht="18" customHeight="1" thickBot="1">
      <c r="A476" s="19"/>
      <c r="B476" s="211"/>
      <c r="C476" s="183"/>
      <c r="D476" s="91">
        <v>7</v>
      </c>
      <c r="E476" s="92" t="s">
        <v>62</v>
      </c>
      <c r="F476" s="220" t="s">
        <v>90</v>
      </c>
      <c r="G476" s="221"/>
      <c r="H476" s="220" t="s">
        <v>128</v>
      </c>
      <c r="I476" s="221"/>
      <c r="J476" s="220" t="s">
        <v>98</v>
      </c>
      <c r="K476" s="221"/>
      <c r="L476" s="220" t="s">
        <v>65</v>
      </c>
      <c r="M476" s="221"/>
      <c r="N476" s="93" t="s">
        <v>16</v>
      </c>
      <c r="O476" s="107">
        <v>6.9619999999999997</v>
      </c>
      <c r="P476" s="19"/>
      <c r="Q476" s="19"/>
      <c r="R476" s="19"/>
      <c r="S476" s="19"/>
      <c r="T476" s="19"/>
      <c r="U476" s="19"/>
    </row>
    <row r="477" spans="1:21" ht="18" customHeight="1" thickTop="1">
      <c r="A477" s="19"/>
      <c r="B477" s="211"/>
      <c r="C477" s="183"/>
      <c r="D477" s="82">
        <v>8</v>
      </c>
      <c r="E477" s="88" t="s">
        <v>89</v>
      </c>
      <c r="F477" s="218" t="s">
        <v>37</v>
      </c>
      <c r="G477" s="219"/>
      <c r="H477" s="218" t="s">
        <v>88</v>
      </c>
      <c r="I477" s="219"/>
      <c r="J477" s="218" t="s">
        <v>103</v>
      </c>
      <c r="K477" s="219"/>
      <c r="L477" s="218" t="s">
        <v>41</v>
      </c>
      <c r="M477" s="219"/>
      <c r="N477" s="89" t="s">
        <v>16</v>
      </c>
      <c r="O477" s="90">
        <v>6.9729999999999999</v>
      </c>
      <c r="P477" s="19"/>
      <c r="Q477" s="179" t="s">
        <v>145</v>
      </c>
      <c r="R477" s="179"/>
      <c r="S477" s="179"/>
      <c r="T477" s="179"/>
      <c r="U477" s="19"/>
    </row>
    <row r="478" spans="1:21" ht="18" customHeight="1">
      <c r="A478" s="19"/>
      <c r="B478" s="211"/>
      <c r="C478" s="183"/>
      <c r="D478" s="102">
        <v>9</v>
      </c>
      <c r="E478" s="1" t="s">
        <v>126</v>
      </c>
      <c r="F478" s="203" t="s">
        <v>88</v>
      </c>
      <c r="G478" s="204"/>
      <c r="H478" s="203" t="s">
        <v>127</v>
      </c>
      <c r="I478" s="204"/>
      <c r="J478" s="203" t="s">
        <v>98</v>
      </c>
      <c r="K478" s="204"/>
      <c r="L478" s="203" t="s">
        <v>65</v>
      </c>
      <c r="M478" s="204"/>
      <c r="N478" s="44" t="s">
        <v>96</v>
      </c>
      <c r="O478" s="39">
        <v>7.0410000000000004</v>
      </c>
      <c r="P478" s="19"/>
      <c r="Q478" s="179"/>
      <c r="R478" s="179"/>
      <c r="S478" s="179"/>
      <c r="T478" s="179"/>
      <c r="U478" s="19"/>
    </row>
    <row r="479" spans="1:21" ht="18" customHeight="1">
      <c r="A479" s="19"/>
      <c r="B479" s="211"/>
      <c r="C479" s="183"/>
      <c r="D479" s="102">
        <v>10</v>
      </c>
      <c r="E479" s="1" t="s">
        <v>56</v>
      </c>
      <c r="F479" s="203" t="s">
        <v>2</v>
      </c>
      <c r="G479" s="204"/>
      <c r="H479" s="203" t="s">
        <v>90</v>
      </c>
      <c r="I479" s="204"/>
      <c r="J479" s="203" t="s">
        <v>134</v>
      </c>
      <c r="K479" s="204"/>
      <c r="L479" s="180" t="s">
        <v>166</v>
      </c>
      <c r="M479" s="180"/>
      <c r="N479" s="44" t="s">
        <v>96</v>
      </c>
      <c r="O479" s="39">
        <v>7.0460000000000003</v>
      </c>
      <c r="P479" s="19"/>
      <c r="Q479" s="179"/>
      <c r="R479" s="179"/>
      <c r="S479" s="179"/>
      <c r="T479" s="179"/>
      <c r="U479" s="19"/>
    </row>
    <row r="480" spans="1:21" ht="18" customHeight="1">
      <c r="A480" s="19"/>
      <c r="B480" s="211"/>
      <c r="C480" s="183"/>
      <c r="D480" s="102">
        <v>11</v>
      </c>
      <c r="E480" s="1" t="s">
        <v>57</v>
      </c>
      <c r="F480" s="205" t="s">
        <v>125</v>
      </c>
      <c r="G480" s="206"/>
      <c r="H480" s="203" t="s">
        <v>2</v>
      </c>
      <c r="I480" s="204"/>
      <c r="J480" s="203" t="s">
        <v>91</v>
      </c>
      <c r="K480" s="204"/>
      <c r="L480" s="203" t="s">
        <v>41</v>
      </c>
      <c r="M480" s="204"/>
      <c r="N480" s="44" t="s">
        <v>96</v>
      </c>
      <c r="O480" s="39">
        <v>7.1189999999999998</v>
      </c>
      <c r="P480" s="19"/>
      <c r="Q480" s="179"/>
      <c r="R480" s="179"/>
      <c r="S480" s="179"/>
      <c r="T480" s="179"/>
      <c r="U480" s="19"/>
    </row>
    <row r="481" spans="1:22" ht="18" customHeight="1">
      <c r="A481" s="19"/>
      <c r="B481" s="211"/>
      <c r="C481" s="183"/>
      <c r="D481" s="102">
        <v>12</v>
      </c>
      <c r="E481" s="1" t="s">
        <v>123</v>
      </c>
      <c r="F481" s="203" t="s">
        <v>129</v>
      </c>
      <c r="G481" s="204"/>
      <c r="H481" s="203" t="s">
        <v>46</v>
      </c>
      <c r="I481" s="204"/>
      <c r="J481" s="203" t="s">
        <v>98</v>
      </c>
      <c r="K481" s="204"/>
      <c r="L481" s="203" t="s">
        <v>104</v>
      </c>
      <c r="M481" s="204"/>
      <c r="N481" s="44" t="s">
        <v>16</v>
      </c>
      <c r="O481" s="39">
        <v>7.1890000000000001</v>
      </c>
      <c r="P481" s="19"/>
      <c r="Q481" s="179"/>
      <c r="R481" s="179"/>
      <c r="S481" s="179"/>
      <c r="T481" s="179"/>
      <c r="U481" s="19"/>
    </row>
    <row r="482" spans="1:22" ht="18" customHeight="1">
      <c r="A482" s="19"/>
      <c r="B482" s="211"/>
      <c r="C482" s="183"/>
      <c r="D482" s="102">
        <v>13</v>
      </c>
      <c r="E482" s="1" t="s">
        <v>124</v>
      </c>
      <c r="F482" s="203" t="s">
        <v>94</v>
      </c>
      <c r="G482" s="204"/>
      <c r="H482" s="203" t="s">
        <v>129</v>
      </c>
      <c r="I482" s="204"/>
      <c r="J482" s="203" t="s">
        <v>134</v>
      </c>
      <c r="K482" s="204"/>
      <c r="L482" s="203" t="s">
        <v>104</v>
      </c>
      <c r="M482" s="204"/>
      <c r="N482" s="44" t="s">
        <v>16</v>
      </c>
      <c r="O482" s="39">
        <v>7.2969999999999997</v>
      </c>
      <c r="P482" s="19"/>
      <c r="Q482" s="179"/>
      <c r="R482" s="179"/>
      <c r="S482" s="179"/>
      <c r="T482" s="179"/>
      <c r="U482" s="19"/>
    </row>
    <row r="483" spans="1:22" ht="18" customHeight="1">
      <c r="A483" s="19"/>
      <c r="B483" s="211"/>
      <c r="C483" s="183"/>
      <c r="D483" s="102">
        <v>14</v>
      </c>
      <c r="E483" s="1" t="s">
        <v>110</v>
      </c>
      <c r="F483" s="203" t="s">
        <v>109</v>
      </c>
      <c r="G483" s="204"/>
      <c r="H483" s="203" t="s">
        <v>37</v>
      </c>
      <c r="I483" s="204"/>
      <c r="J483" s="203" t="s">
        <v>133</v>
      </c>
      <c r="K483" s="204"/>
      <c r="L483" s="203" t="s">
        <v>141</v>
      </c>
      <c r="M483" s="204"/>
      <c r="N483" s="44" t="s">
        <v>16</v>
      </c>
      <c r="O483" s="39">
        <v>7.3339999999999996</v>
      </c>
      <c r="P483" s="19"/>
      <c r="Q483" s="179"/>
      <c r="R483" s="179"/>
      <c r="S483" s="179"/>
      <c r="T483" s="179"/>
      <c r="U483" s="19"/>
    </row>
    <row r="484" spans="1:22" s="24" customFormat="1" ht="18" customHeight="1">
      <c r="A484" s="6"/>
      <c r="B484" s="211"/>
      <c r="C484" s="183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19"/>
    </row>
    <row r="485" spans="1:22" ht="18" customHeight="1">
      <c r="A485" s="19"/>
      <c r="B485" s="211"/>
      <c r="C485" s="183"/>
      <c r="D485" s="184" t="s">
        <v>23</v>
      </c>
      <c r="E485" s="184"/>
      <c r="F485" s="184"/>
      <c r="G485" s="184"/>
      <c r="H485" s="184"/>
      <c r="I485" s="184"/>
      <c r="J485" s="184"/>
      <c r="K485" s="184"/>
      <c r="L485" s="184"/>
      <c r="M485" s="184"/>
      <c r="N485" s="184"/>
      <c r="O485" s="184"/>
      <c r="P485" s="184"/>
      <c r="Q485" s="184"/>
      <c r="R485" s="184"/>
      <c r="S485" s="184"/>
      <c r="T485" s="173" t="s">
        <v>132</v>
      </c>
      <c r="U485" s="19"/>
    </row>
    <row r="486" spans="1:22" ht="18" customHeight="1">
      <c r="A486" s="19"/>
      <c r="B486" s="211"/>
      <c r="C486" s="183"/>
      <c r="D486" s="174" t="s">
        <v>1</v>
      </c>
      <c r="E486" s="175" t="s">
        <v>15</v>
      </c>
      <c r="F486" s="208" t="s">
        <v>52</v>
      </c>
      <c r="G486" s="177" t="s">
        <v>20</v>
      </c>
      <c r="H486" s="178" t="s">
        <v>17</v>
      </c>
      <c r="I486" s="178"/>
      <c r="J486" s="178"/>
      <c r="K486" s="178"/>
      <c r="L486" s="178"/>
      <c r="M486" s="178"/>
      <c r="N486" s="178" t="s">
        <v>18</v>
      </c>
      <c r="O486" s="178"/>
      <c r="P486" s="178"/>
      <c r="Q486" s="178"/>
      <c r="R486" s="178"/>
      <c r="S486" s="230"/>
      <c r="T486" s="173"/>
      <c r="U486" s="19"/>
    </row>
    <row r="487" spans="1:22" ht="18" customHeight="1">
      <c r="A487" s="19"/>
      <c r="B487" s="211"/>
      <c r="C487" s="183"/>
      <c r="D487" s="174"/>
      <c r="E487" s="175"/>
      <c r="F487" s="209"/>
      <c r="G487" s="177"/>
      <c r="H487" s="43" t="s">
        <v>19</v>
      </c>
      <c r="I487" s="28">
        <v>1</v>
      </c>
      <c r="J487" s="25">
        <v>2</v>
      </c>
      <c r="K487" s="26">
        <v>3</v>
      </c>
      <c r="L487" s="27">
        <v>4</v>
      </c>
      <c r="M487" s="33">
        <v>5</v>
      </c>
      <c r="N487" s="43" t="s">
        <v>19</v>
      </c>
      <c r="O487" s="28">
        <v>1</v>
      </c>
      <c r="P487" s="25">
        <v>2</v>
      </c>
      <c r="Q487" s="26">
        <v>3</v>
      </c>
      <c r="R487" s="27">
        <v>4</v>
      </c>
      <c r="S487" s="105">
        <v>5</v>
      </c>
      <c r="T487" s="173"/>
      <c r="U487" s="19"/>
    </row>
    <row r="488" spans="1:22" ht="18" customHeight="1">
      <c r="A488" s="19"/>
      <c r="B488" s="211"/>
      <c r="C488" s="183"/>
      <c r="D488" s="102">
        <v>1</v>
      </c>
      <c r="E488" s="1" t="s">
        <v>71</v>
      </c>
      <c r="F488" s="46">
        <v>20</v>
      </c>
      <c r="G488" s="45">
        <f t="shared" ref="G488:G500" si="31">H488+N488-T488</f>
        <v>521.79999999999995</v>
      </c>
      <c r="H488" s="95">
        <f t="shared" ref="H488:H501" si="32">SUM(I488:M488)</f>
        <v>260.17</v>
      </c>
      <c r="I488" s="60">
        <v>53</v>
      </c>
      <c r="J488" s="60">
        <v>53</v>
      </c>
      <c r="K488" s="61">
        <v>52</v>
      </c>
      <c r="L488" s="61">
        <v>52</v>
      </c>
      <c r="M488" s="63">
        <v>50.17</v>
      </c>
      <c r="N488" s="95">
        <f t="shared" ref="N488:N501" si="33">SUM(O488:S488)</f>
        <v>263.13</v>
      </c>
      <c r="O488" s="60">
        <v>53.13</v>
      </c>
      <c r="P488" s="100">
        <v>54</v>
      </c>
      <c r="Q488" s="60">
        <v>53</v>
      </c>
      <c r="R488" s="61">
        <v>52</v>
      </c>
      <c r="S488" s="62">
        <v>51</v>
      </c>
      <c r="T488" s="106">
        <v>1.5</v>
      </c>
      <c r="U488" s="19"/>
      <c r="V488" s="60"/>
    </row>
    <row r="489" spans="1:22" ht="18" customHeight="1">
      <c r="A489" s="19"/>
      <c r="B489" s="211"/>
      <c r="C489" s="183"/>
      <c r="D489" s="102">
        <v>2</v>
      </c>
      <c r="E489" s="1" t="s">
        <v>102</v>
      </c>
      <c r="F489" s="46">
        <v>18</v>
      </c>
      <c r="G489" s="45">
        <f t="shared" si="31"/>
        <v>519.62</v>
      </c>
      <c r="H489" s="58">
        <f t="shared" si="32"/>
        <v>259.79000000000002</v>
      </c>
      <c r="I489" s="61">
        <v>52</v>
      </c>
      <c r="J489" s="60">
        <v>53</v>
      </c>
      <c r="K489" s="60">
        <v>53</v>
      </c>
      <c r="L489" s="62">
        <v>51</v>
      </c>
      <c r="M489" s="62">
        <v>50.79</v>
      </c>
      <c r="N489" s="58">
        <f t="shared" si="33"/>
        <v>262.23</v>
      </c>
      <c r="O489" s="60">
        <v>53</v>
      </c>
      <c r="P489" s="60">
        <v>53</v>
      </c>
      <c r="Q489" s="100">
        <v>54</v>
      </c>
      <c r="R489" s="61">
        <v>52</v>
      </c>
      <c r="S489" s="63">
        <v>50.23</v>
      </c>
      <c r="T489" s="106">
        <v>2.4</v>
      </c>
      <c r="U489" s="19"/>
      <c r="V489" s="61"/>
    </row>
    <row r="490" spans="1:22" ht="18" customHeight="1">
      <c r="A490" s="19"/>
      <c r="B490" s="211"/>
      <c r="C490" s="183"/>
      <c r="D490" s="102">
        <v>3</v>
      </c>
      <c r="E490" s="1" t="s">
        <v>107</v>
      </c>
      <c r="F490" s="46">
        <v>16</v>
      </c>
      <c r="G490" s="45">
        <f t="shared" si="31"/>
        <v>512.49000000000012</v>
      </c>
      <c r="H490" s="59">
        <f t="shared" si="32"/>
        <v>257.10000000000002</v>
      </c>
      <c r="I490" s="61">
        <v>52</v>
      </c>
      <c r="J490" s="61">
        <v>52</v>
      </c>
      <c r="K490" s="60">
        <v>53</v>
      </c>
      <c r="L490" s="56">
        <v>49</v>
      </c>
      <c r="M490" s="62">
        <v>51.1</v>
      </c>
      <c r="N490" s="40">
        <f t="shared" si="33"/>
        <v>259.29000000000002</v>
      </c>
      <c r="O490" s="61">
        <v>52</v>
      </c>
      <c r="P490" s="60">
        <v>53</v>
      </c>
      <c r="Q490" s="60">
        <v>53</v>
      </c>
      <c r="R490" s="62">
        <v>51</v>
      </c>
      <c r="S490" s="63">
        <v>50.29</v>
      </c>
      <c r="T490" s="106">
        <v>3.9</v>
      </c>
      <c r="U490" s="19"/>
      <c r="V490" s="62"/>
    </row>
    <row r="491" spans="1:22" ht="18" customHeight="1">
      <c r="A491" s="19"/>
      <c r="B491" s="211"/>
      <c r="C491" s="183"/>
      <c r="D491" s="102">
        <v>4</v>
      </c>
      <c r="E491" s="1" t="s">
        <v>63</v>
      </c>
      <c r="F491" s="46">
        <v>15</v>
      </c>
      <c r="G491" s="45">
        <f t="shared" si="31"/>
        <v>508.98</v>
      </c>
      <c r="H491" s="40">
        <f t="shared" si="32"/>
        <v>258.29000000000002</v>
      </c>
      <c r="I491" s="62">
        <v>51</v>
      </c>
      <c r="J491" s="62">
        <v>51</v>
      </c>
      <c r="K491" s="100">
        <v>54</v>
      </c>
      <c r="L491" s="61">
        <v>52</v>
      </c>
      <c r="M491" s="63">
        <v>50.29</v>
      </c>
      <c r="N491" s="59">
        <f t="shared" si="33"/>
        <v>255.19</v>
      </c>
      <c r="O491" s="62">
        <v>51</v>
      </c>
      <c r="P491" s="62">
        <v>51</v>
      </c>
      <c r="Q491" s="60">
        <v>53</v>
      </c>
      <c r="R491" s="62">
        <v>51.19</v>
      </c>
      <c r="S491" s="56">
        <v>49</v>
      </c>
      <c r="T491" s="106">
        <v>4.5</v>
      </c>
      <c r="U491" s="19"/>
      <c r="V491" s="62"/>
    </row>
    <row r="492" spans="1:22" ht="18" customHeight="1">
      <c r="A492" s="19"/>
      <c r="B492" s="211"/>
      <c r="C492" s="183"/>
      <c r="D492" s="102">
        <v>5</v>
      </c>
      <c r="E492" s="1" t="s">
        <v>62</v>
      </c>
      <c r="F492" s="46">
        <v>14</v>
      </c>
      <c r="G492" s="38">
        <f t="shared" si="31"/>
        <v>496.31</v>
      </c>
      <c r="H492" s="32">
        <f t="shared" si="32"/>
        <v>244.2</v>
      </c>
      <c r="I492" s="63">
        <v>50</v>
      </c>
      <c r="J492" s="56">
        <v>49</v>
      </c>
      <c r="K492" s="63">
        <v>50</v>
      </c>
      <c r="L492" s="56">
        <v>49</v>
      </c>
      <c r="M492" s="56">
        <v>46.2</v>
      </c>
      <c r="N492" s="59">
        <f t="shared" si="33"/>
        <v>255.41</v>
      </c>
      <c r="O492" s="62">
        <v>51</v>
      </c>
      <c r="P492" s="61">
        <v>52</v>
      </c>
      <c r="Q492" s="60">
        <v>53.41</v>
      </c>
      <c r="R492" s="62">
        <v>51</v>
      </c>
      <c r="S492" s="56">
        <v>48</v>
      </c>
      <c r="T492" s="106">
        <v>3.3</v>
      </c>
      <c r="U492" s="19"/>
      <c r="V492" s="63"/>
    </row>
    <row r="493" spans="1:22" ht="18" customHeight="1">
      <c r="A493" s="19"/>
      <c r="B493" s="211"/>
      <c r="C493" s="183"/>
      <c r="D493" s="102">
        <v>6</v>
      </c>
      <c r="E493" s="1" t="s">
        <v>85</v>
      </c>
      <c r="F493" s="46">
        <v>13</v>
      </c>
      <c r="G493" s="38">
        <f t="shared" si="31"/>
        <v>491.92</v>
      </c>
      <c r="H493" s="59">
        <f t="shared" si="32"/>
        <v>252.1</v>
      </c>
      <c r="I493" s="56">
        <v>49</v>
      </c>
      <c r="J493" s="62">
        <v>51</v>
      </c>
      <c r="K493" s="61">
        <v>52</v>
      </c>
      <c r="L493" s="62">
        <v>51</v>
      </c>
      <c r="M493" s="56">
        <v>49.1</v>
      </c>
      <c r="N493" s="32">
        <f t="shared" si="33"/>
        <v>242.22</v>
      </c>
      <c r="O493" s="56">
        <v>48</v>
      </c>
      <c r="P493" s="63">
        <v>50.22</v>
      </c>
      <c r="Q493" s="56">
        <v>49</v>
      </c>
      <c r="R493" s="56">
        <v>49</v>
      </c>
      <c r="S493" s="56">
        <v>46</v>
      </c>
      <c r="T493" s="106">
        <v>2.4</v>
      </c>
      <c r="U493" s="19"/>
      <c r="V493" s="56"/>
    </row>
    <row r="494" spans="1:22" ht="18" customHeight="1">
      <c r="A494" s="19"/>
      <c r="B494" s="211"/>
      <c r="C494" s="183"/>
      <c r="D494" s="102">
        <v>7</v>
      </c>
      <c r="E494" s="1" t="s">
        <v>93</v>
      </c>
      <c r="F494" s="46">
        <v>12</v>
      </c>
      <c r="G494" s="38">
        <f t="shared" si="31"/>
        <v>490.18000000000006</v>
      </c>
      <c r="H494" s="32">
        <f t="shared" si="32"/>
        <v>247.8</v>
      </c>
      <c r="I494" s="56">
        <v>49</v>
      </c>
      <c r="J494" s="63">
        <v>50</v>
      </c>
      <c r="K494" s="61">
        <v>52</v>
      </c>
      <c r="L494" s="56">
        <v>49</v>
      </c>
      <c r="M494" s="56">
        <v>47.8</v>
      </c>
      <c r="N494" s="32">
        <f t="shared" si="33"/>
        <v>247.78</v>
      </c>
      <c r="O494" s="62">
        <v>51</v>
      </c>
      <c r="P494" s="63">
        <v>50</v>
      </c>
      <c r="Q494" s="62">
        <v>51</v>
      </c>
      <c r="R494" s="56">
        <v>47</v>
      </c>
      <c r="S494" s="56">
        <v>48.78</v>
      </c>
      <c r="T494" s="106">
        <v>5.4</v>
      </c>
      <c r="U494" s="19"/>
    </row>
    <row r="495" spans="1:22" ht="18" customHeight="1">
      <c r="A495" s="19"/>
      <c r="B495" s="211"/>
      <c r="C495" s="183"/>
      <c r="D495" s="102">
        <v>8</v>
      </c>
      <c r="E495" s="1" t="s">
        <v>89</v>
      </c>
      <c r="F495" s="46">
        <v>11</v>
      </c>
      <c r="G495" s="38">
        <f t="shared" si="31"/>
        <v>484.35</v>
      </c>
      <c r="H495" s="32">
        <f t="shared" si="32"/>
        <v>247</v>
      </c>
      <c r="I495" s="62">
        <v>51</v>
      </c>
      <c r="J495" s="63">
        <v>50</v>
      </c>
      <c r="K495" s="56">
        <v>49</v>
      </c>
      <c r="L495" s="63">
        <v>50</v>
      </c>
      <c r="M495" s="56">
        <v>47</v>
      </c>
      <c r="N495" s="32">
        <f t="shared" si="33"/>
        <v>240.05</v>
      </c>
      <c r="O495" s="56">
        <v>47.05</v>
      </c>
      <c r="P495" s="56">
        <v>49</v>
      </c>
      <c r="Q495" s="56">
        <v>49</v>
      </c>
      <c r="R495" s="56">
        <v>48</v>
      </c>
      <c r="S495" s="56">
        <v>47</v>
      </c>
      <c r="T495" s="106">
        <v>2.7</v>
      </c>
      <c r="U495" s="19"/>
    </row>
    <row r="496" spans="1:22" ht="18" customHeight="1">
      <c r="A496" s="19"/>
      <c r="B496" s="211"/>
      <c r="C496" s="183"/>
      <c r="D496" s="102">
        <v>9</v>
      </c>
      <c r="E496" s="1" t="s">
        <v>124</v>
      </c>
      <c r="F496" s="46">
        <v>10</v>
      </c>
      <c r="G496" s="38">
        <f t="shared" si="31"/>
        <v>476.9</v>
      </c>
      <c r="H496" s="32">
        <f t="shared" si="32"/>
        <v>244</v>
      </c>
      <c r="I496" s="56">
        <v>48</v>
      </c>
      <c r="J496" s="63">
        <v>50</v>
      </c>
      <c r="K496" s="62">
        <v>51</v>
      </c>
      <c r="L496" s="56">
        <v>47</v>
      </c>
      <c r="M496" s="56">
        <v>48</v>
      </c>
      <c r="N496" s="32">
        <f t="shared" si="33"/>
        <v>239.2</v>
      </c>
      <c r="O496" s="56">
        <v>48</v>
      </c>
      <c r="P496" s="56">
        <v>49</v>
      </c>
      <c r="Q496" s="56">
        <v>49</v>
      </c>
      <c r="R496" s="56">
        <v>46</v>
      </c>
      <c r="S496" s="56">
        <v>47.2</v>
      </c>
      <c r="T496" s="106">
        <v>6.3</v>
      </c>
      <c r="U496" s="19"/>
    </row>
    <row r="497" spans="1:21" ht="18" customHeight="1">
      <c r="A497" s="19"/>
      <c r="B497" s="211"/>
      <c r="C497" s="183"/>
      <c r="D497" s="102">
        <v>10</v>
      </c>
      <c r="E497" s="1" t="s">
        <v>123</v>
      </c>
      <c r="F497" s="46">
        <v>9</v>
      </c>
      <c r="G497" s="38">
        <f t="shared" si="31"/>
        <v>476.20000000000005</v>
      </c>
      <c r="H497" s="32">
        <f t="shared" si="32"/>
        <v>233</v>
      </c>
      <c r="I497" s="56">
        <v>46</v>
      </c>
      <c r="J497" s="56">
        <v>47</v>
      </c>
      <c r="K497" s="56">
        <v>48</v>
      </c>
      <c r="L497" s="56">
        <v>46</v>
      </c>
      <c r="M497" s="56">
        <v>46</v>
      </c>
      <c r="N497" s="32">
        <f t="shared" si="33"/>
        <v>248.6</v>
      </c>
      <c r="O497" s="63">
        <v>50</v>
      </c>
      <c r="P497" s="56">
        <v>49</v>
      </c>
      <c r="Q497" s="62">
        <v>51</v>
      </c>
      <c r="R497" s="62">
        <v>50.6</v>
      </c>
      <c r="S497" s="56">
        <v>48</v>
      </c>
      <c r="T497" s="106">
        <v>5.4</v>
      </c>
      <c r="U497" s="19"/>
    </row>
    <row r="498" spans="1:21" ht="18" customHeight="1">
      <c r="A498" s="19"/>
      <c r="B498" s="211"/>
      <c r="C498" s="183"/>
      <c r="D498" s="102">
        <v>11</v>
      </c>
      <c r="E498" s="1" t="s">
        <v>56</v>
      </c>
      <c r="F498" s="46">
        <v>8</v>
      </c>
      <c r="G498" s="38">
        <f t="shared" si="31"/>
        <v>474.47999999999996</v>
      </c>
      <c r="H498" s="32">
        <f t="shared" si="32"/>
        <v>241</v>
      </c>
      <c r="I498" s="56">
        <v>49</v>
      </c>
      <c r="J498" s="56">
        <v>48</v>
      </c>
      <c r="K498" s="63">
        <v>50</v>
      </c>
      <c r="L498" s="56">
        <v>46</v>
      </c>
      <c r="M498" s="56">
        <v>48</v>
      </c>
      <c r="N498" s="32">
        <f t="shared" si="33"/>
        <v>236.78</v>
      </c>
      <c r="O498" s="56">
        <v>48</v>
      </c>
      <c r="P498" s="56">
        <v>49</v>
      </c>
      <c r="Q498" s="56">
        <v>49</v>
      </c>
      <c r="R498" s="56">
        <v>47</v>
      </c>
      <c r="S498" s="56">
        <v>43.78</v>
      </c>
      <c r="T498" s="106">
        <v>3.3</v>
      </c>
      <c r="U498" s="19"/>
    </row>
    <row r="499" spans="1:21" ht="18" customHeight="1">
      <c r="A499" s="19"/>
      <c r="B499" s="211"/>
      <c r="C499" s="183"/>
      <c r="D499" s="102">
        <v>12</v>
      </c>
      <c r="E499" s="1" t="s">
        <v>57</v>
      </c>
      <c r="F499" s="46">
        <v>7</v>
      </c>
      <c r="G499" s="38">
        <f t="shared" si="31"/>
        <v>471.53</v>
      </c>
      <c r="H499" s="32">
        <f t="shared" si="32"/>
        <v>233</v>
      </c>
      <c r="I499" s="56">
        <v>48</v>
      </c>
      <c r="J499" s="56">
        <v>46</v>
      </c>
      <c r="K499" s="56">
        <v>48</v>
      </c>
      <c r="L499" s="56">
        <v>46</v>
      </c>
      <c r="M499" s="56">
        <v>45</v>
      </c>
      <c r="N499" s="32">
        <f t="shared" si="33"/>
        <v>243.03</v>
      </c>
      <c r="O499" s="56">
        <v>47</v>
      </c>
      <c r="P499" s="56">
        <v>49</v>
      </c>
      <c r="Q499" s="62">
        <v>51.03</v>
      </c>
      <c r="R499" s="56">
        <v>49</v>
      </c>
      <c r="S499" s="56">
        <v>47</v>
      </c>
      <c r="T499" s="106">
        <v>4.5</v>
      </c>
      <c r="U499" s="19"/>
    </row>
    <row r="500" spans="1:21" ht="18" customHeight="1">
      <c r="A500" s="19"/>
      <c r="B500" s="211"/>
      <c r="C500" s="183"/>
      <c r="D500" s="102">
        <v>13</v>
      </c>
      <c r="E500" s="1" t="s">
        <v>126</v>
      </c>
      <c r="F500" s="46">
        <v>6</v>
      </c>
      <c r="G500" s="38">
        <f t="shared" si="31"/>
        <v>471.38</v>
      </c>
      <c r="H500" s="32">
        <f t="shared" si="32"/>
        <v>235</v>
      </c>
      <c r="I500" s="56">
        <v>46</v>
      </c>
      <c r="J500" s="56">
        <v>48</v>
      </c>
      <c r="K500" s="56">
        <v>48</v>
      </c>
      <c r="L500" s="56">
        <v>48</v>
      </c>
      <c r="M500" s="56">
        <v>45</v>
      </c>
      <c r="N500" s="32">
        <f t="shared" si="33"/>
        <v>241.78</v>
      </c>
      <c r="O500" s="56">
        <v>48</v>
      </c>
      <c r="P500" s="56">
        <v>48.78</v>
      </c>
      <c r="Q500" s="56">
        <v>49</v>
      </c>
      <c r="R500" s="56">
        <v>48</v>
      </c>
      <c r="S500" s="56">
        <v>48</v>
      </c>
      <c r="T500" s="106">
        <v>5.4</v>
      </c>
      <c r="U500" s="19"/>
    </row>
    <row r="501" spans="1:21" ht="18" customHeight="1">
      <c r="A501" s="19"/>
      <c r="B501" s="211"/>
      <c r="C501" s="183"/>
      <c r="D501" s="102">
        <v>14</v>
      </c>
      <c r="E501" s="1" t="s">
        <v>110</v>
      </c>
      <c r="F501" s="46">
        <v>5</v>
      </c>
      <c r="G501" s="38">
        <f>H501+N501-T501^-14</f>
        <v>468.19999999999942</v>
      </c>
      <c r="H501" s="32">
        <f t="shared" si="32"/>
        <v>223</v>
      </c>
      <c r="I501" s="56">
        <v>44</v>
      </c>
      <c r="J501" s="56">
        <v>46</v>
      </c>
      <c r="K501" s="56">
        <v>46</v>
      </c>
      <c r="L501" s="56">
        <v>45</v>
      </c>
      <c r="M501" s="56">
        <v>42</v>
      </c>
      <c r="N501" s="32">
        <f t="shared" si="33"/>
        <v>245.2</v>
      </c>
      <c r="O501" s="56">
        <v>49</v>
      </c>
      <c r="P501" s="63">
        <v>50</v>
      </c>
      <c r="Q501" s="63">
        <v>50</v>
      </c>
      <c r="R501" s="56">
        <v>48</v>
      </c>
      <c r="S501" s="56">
        <v>48.2</v>
      </c>
      <c r="T501" s="106">
        <v>7.5</v>
      </c>
      <c r="U501" s="19"/>
    </row>
    <row r="502" spans="1:21" ht="17.2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2.75">
      <c r="A503" s="57"/>
      <c r="B503" s="42"/>
      <c r="C503" s="57"/>
      <c r="D503" s="42"/>
      <c r="E503" s="57"/>
      <c r="F503" s="42"/>
      <c r="G503" s="57"/>
      <c r="H503" s="42"/>
      <c r="I503" s="57"/>
      <c r="J503" s="42"/>
      <c r="K503" s="57"/>
      <c r="L503" s="42"/>
      <c r="M503" s="57"/>
      <c r="N503" s="42"/>
      <c r="O503" s="57"/>
      <c r="P503" s="42"/>
      <c r="Q503" s="57"/>
      <c r="R503" s="42"/>
      <c r="S503" s="57"/>
      <c r="T503" s="42"/>
      <c r="U503" s="57"/>
    </row>
    <row r="504" spans="1:21" ht="12.7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8" customHeight="1">
      <c r="A505" s="19"/>
      <c r="B505" s="211">
        <v>43029</v>
      </c>
      <c r="C505" s="183" t="s">
        <v>22</v>
      </c>
      <c r="D505" s="184" t="s">
        <v>70</v>
      </c>
      <c r="E505" s="184"/>
      <c r="F505" s="184"/>
      <c r="G505" s="184"/>
      <c r="H505" s="184"/>
      <c r="I505" s="184"/>
      <c r="J505" s="184"/>
      <c r="K505" s="184"/>
      <c r="L505" s="184"/>
      <c r="M505" s="184"/>
      <c r="N505" s="184"/>
      <c r="O505" s="184"/>
      <c r="P505" s="21"/>
      <c r="Q505" s="21"/>
      <c r="R505" s="21"/>
      <c r="S505" s="21"/>
      <c r="T505" s="21"/>
      <c r="U505" s="6"/>
    </row>
    <row r="506" spans="1:21" ht="18" customHeight="1">
      <c r="A506" s="19"/>
      <c r="B506" s="211"/>
      <c r="C506" s="183"/>
      <c r="D506" s="174" t="s">
        <v>1</v>
      </c>
      <c r="E506" s="185" t="s">
        <v>15</v>
      </c>
      <c r="F506" s="195" t="s">
        <v>77</v>
      </c>
      <c r="G506" s="196"/>
      <c r="H506" s="187" t="s">
        <v>5</v>
      </c>
      <c r="I506" s="188"/>
      <c r="J506" s="191" t="s">
        <v>0</v>
      </c>
      <c r="K506" s="192"/>
      <c r="L506" s="195" t="s">
        <v>11</v>
      </c>
      <c r="M506" s="196"/>
      <c r="N506" s="226" t="s">
        <v>30</v>
      </c>
      <c r="O506" s="201" t="s">
        <v>3</v>
      </c>
      <c r="P506" s="21"/>
      <c r="Q506" s="21"/>
      <c r="R506" s="21"/>
      <c r="S506" s="21"/>
      <c r="T506" s="21"/>
      <c r="U506" s="6"/>
    </row>
    <row r="507" spans="1:21" ht="18" customHeight="1">
      <c r="A507" s="19"/>
      <c r="B507" s="211"/>
      <c r="C507" s="183"/>
      <c r="D507" s="174"/>
      <c r="E507" s="186"/>
      <c r="F507" s="197"/>
      <c r="G507" s="198"/>
      <c r="H507" s="189"/>
      <c r="I507" s="190"/>
      <c r="J507" s="193"/>
      <c r="K507" s="194"/>
      <c r="L507" s="197"/>
      <c r="M507" s="198"/>
      <c r="N507" s="227"/>
      <c r="O507" s="202"/>
      <c r="P507" s="21"/>
      <c r="Q507" s="21"/>
      <c r="R507" s="21"/>
      <c r="S507" s="21"/>
      <c r="T507" s="21"/>
      <c r="U507" s="6"/>
    </row>
    <row r="508" spans="1:21" ht="18" customHeight="1">
      <c r="A508" s="19"/>
      <c r="B508" s="211"/>
      <c r="C508" s="183"/>
      <c r="D508" s="84">
        <v>1</v>
      </c>
      <c r="E508" s="1" t="s">
        <v>102</v>
      </c>
      <c r="F508" s="203" t="s">
        <v>100</v>
      </c>
      <c r="G508" s="204"/>
      <c r="H508" s="203" t="s">
        <v>46</v>
      </c>
      <c r="I508" s="204"/>
      <c r="J508" s="203" t="s">
        <v>103</v>
      </c>
      <c r="K508" s="204"/>
      <c r="L508" s="203" t="s">
        <v>104</v>
      </c>
      <c r="M508" s="204"/>
      <c r="N508" s="44" t="s">
        <v>24</v>
      </c>
      <c r="O508" s="98">
        <v>6.5072999999999999</v>
      </c>
      <c r="P508" s="216" t="s">
        <v>140</v>
      </c>
      <c r="Q508" s="217"/>
      <c r="R508" s="21"/>
      <c r="S508" s="21"/>
      <c r="T508" s="21"/>
      <c r="U508" s="6"/>
    </row>
    <row r="509" spans="1:21" ht="18" customHeight="1">
      <c r="A509" s="19"/>
      <c r="B509" s="211"/>
      <c r="C509" s="183"/>
      <c r="D509" s="84">
        <v>2</v>
      </c>
      <c r="E509" s="1" t="s">
        <v>71</v>
      </c>
      <c r="F509" s="203" t="s">
        <v>118</v>
      </c>
      <c r="G509" s="204"/>
      <c r="H509" s="203" t="s">
        <v>100</v>
      </c>
      <c r="I509" s="204"/>
      <c r="J509" s="203" t="s">
        <v>101</v>
      </c>
      <c r="K509" s="204"/>
      <c r="L509" s="203" t="s">
        <v>113</v>
      </c>
      <c r="M509" s="204"/>
      <c r="N509" s="44" t="s">
        <v>24</v>
      </c>
      <c r="O509" s="86">
        <v>6.58</v>
      </c>
      <c r="P509" s="21"/>
      <c r="Q509" s="21"/>
      <c r="R509" s="21"/>
      <c r="S509" s="21"/>
      <c r="T509" s="21"/>
      <c r="U509" s="6"/>
    </row>
    <row r="510" spans="1:21" ht="18" customHeight="1">
      <c r="A510" s="19"/>
      <c r="B510" s="211"/>
      <c r="C510" s="183"/>
      <c r="D510" s="84">
        <v>3</v>
      </c>
      <c r="E510" s="1" t="s">
        <v>49</v>
      </c>
      <c r="F510" s="203" t="s">
        <v>50</v>
      </c>
      <c r="G510" s="204"/>
      <c r="H510" s="203" t="s">
        <v>118</v>
      </c>
      <c r="I510" s="204"/>
      <c r="J510" s="203" t="s">
        <v>97</v>
      </c>
      <c r="K510" s="204"/>
      <c r="L510" s="203" t="s">
        <v>65</v>
      </c>
      <c r="M510" s="204"/>
      <c r="N510" s="44" t="s">
        <v>24</v>
      </c>
      <c r="O510" s="86">
        <v>6.5919999999999996</v>
      </c>
      <c r="P510" s="21"/>
      <c r="Q510" s="21"/>
      <c r="R510" s="21"/>
      <c r="S510" s="21"/>
      <c r="T510" s="21"/>
      <c r="U510" s="6"/>
    </row>
    <row r="511" spans="1:21" ht="18" customHeight="1">
      <c r="A511" s="19"/>
      <c r="B511" s="211"/>
      <c r="C511" s="183"/>
      <c r="D511" s="84">
        <v>4</v>
      </c>
      <c r="E511" s="1" t="s">
        <v>63</v>
      </c>
      <c r="F511" s="205" t="s">
        <v>39</v>
      </c>
      <c r="G511" s="206"/>
      <c r="H511" s="203" t="s">
        <v>50</v>
      </c>
      <c r="I511" s="204"/>
      <c r="J511" s="203" t="s">
        <v>98</v>
      </c>
      <c r="K511" s="204"/>
      <c r="L511" s="203" t="s">
        <v>99</v>
      </c>
      <c r="M511" s="204"/>
      <c r="N511" s="44" t="s">
        <v>24</v>
      </c>
      <c r="O511" s="97">
        <v>6.633</v>
      </c>
      <c r="P511" s="21"/>
      <c r="Q511" s="21"/>
      <c r="R511" s="21"/>
      <c r="S511" s="21"/>
      <c r="T511" s="21"/>
      <c r="U511" s="6"/>
    </row>
    <row r="512" spans="1:21" ht="18" customHeight="1">
      <c r="A512" s="19"/>
      <c r="B512" s="211"/>
      <c r="C512" s="183"/>
      <c r="D512" s="84">
        <v>5</v>
      </c>
      <c r="E512" s="1" t="s">
        <v>105</v>
      </c>
      <c r="F512" s="203" t="s">
        <v>46</v>
      </c>
      <c r="G512" s="204"/>
      <c r="H512" s="203" t="s">
        <v>106</v>
      </c>
      <c r="I512" s="204"/>
      <c r="J512" s="203" t="s">
        <v>98</v>
      </c>
      <c r="K512" s="204"/>
      <c r="L512" s="203" t="s">
        <v>104</v>
      </c>
      <c r="M512" s="204"/>
      <c r="N512" s="44" t="s">
        <v>24</v>
      </c>
      <c r="O512" s="97">
        <v>6.7030000000000003</v>
      </c>
      <c r="P512" s="21"/>
      <c r="Q512" s="21"/>
      <c r="R512" s="21"/>
      <c r="S512" s="21"/>
      <c r="T512" s="21"/>
      <c r="U512" s="6"/>
    </row>
    <row r="513" spans="1:21" ht="18" customHeight="1">
      <c r="A513" s="19"/>
      <c r="B513" s="211"/>
      <c r="C513" s="183"/>
      <c r="D513" s="84">
        <v>6</v>
      </c>
      <c r="E513" s="1" t="s">
        <v>62</v>
      </c>
      <c r="F513" s="203" t="s">
        <v>40</v>
      </c>
      <c r="G513" s="204"/>
      <c r="H513" s="203" t="s">
        <v>90</v>
      </c>
      <c r="I513" s="204"/>
      <c r="J513" s="203" t="s">
        <v>103</v>
      </c>
      <c r="K513" s="204"/>
      <c r="L513" s="203" t="s">
        <v>41</v>
      </c>
      <c r="M513" s="204"/>
      <c r="N513" s="44" t="s">
        <v>16</v>
      </c>
      <c r="O513" s="86">
        <v>6.7309999999999999</v>
      </c>
      <c r="P513" s="21"/>
      <c r="Q513" s="21"/>
      <c r="R513" s="21"/>
      <c r="S513" s="21"/>
      <c r="T513" s="21"/>
      <c r="U513" s="6"/>
    </row>
    <row r="514" spans="1:21" ht="18" customHeight="1" thickBot="1">
      <c r="A514" s="19"/>
      <c r="B514" s="211"/>
      <c r="C514" s="183"/>
      <c r="D514" s="91">
        <v>7</v>
      </c>
      <c r="E514" s="92" t="s">
        <v>107</v>
      </c>
      <c r="F514" s="203" t="s">
        <v>72</v>
      </c>
      <c r="G514" s="204"/>
      <c r="H514" s="205" t="s">
        <v>39</v>
      </c>
      <c r="I514" s="206"/>
      <c r="J514" s="203" t="s">
        <v>98</v>
      </c>
      <c r="K514" s="204"/>
      <c r="L514" s="203" t="s">
        <v>99</v>
      </c>
      <c r="M514" s="204"/>
      <c r="N514" s="93" t="s">
        <v>24</v>
      </c>
      <c r="O514" s="94">
        <v>6.7679999999999998</v>
      </c>
      <c r="P514" s="21"/>
      <c r="Q514" s="21"/>
      <c r="R514" s="21"/>
      <c r="S514" s="21"/>
      <c r="T514" s="21"/>
      <c r="U514" s="6"/>
    </row>
    <row r="515" spans="1:21" ht="18" customHeight="1" thickTop="1">
      <c r="A515" s="19"/>
      <c r="B515" s="211"/>
      <c r="C515" s="183"/>
      <c r="D515" s="82">
        <v>8</v>
      </c>
      <c r="E515" s="88" t="s">
        <v>85</v>
      </c>
      <c r="F515" s="203" t="s">
        <v>120</v>
      </c>
      <c r="G515" s="204"/>
      <c r="H515" s="203" t="s">
        <v>51</v>
      </c>
      <c r="I515" s="204"/>
      <c r="J515" s="203" t="s">
        <v>87</v>
      </c>
      <c r="K515" s="204"/>
      <c r="L515" s="203" t="s">
        <v>104</v>
      </c>
      <c r="M515" s="204"/>
      <c r="N515" s="89" t="s">
        <v>24</v>
      </c>
      <c r="O515" s="90">
        <v>6.8479999999999999</v>
      </c>
      <c r="P515" s="21"/>
      <c r="Q515" s="21"/>
      <c r="R515" s="21"/>
      <c r="S515" s="21"/>
      <c r="T515" s="21"/>
      <c r="U515" s="6"/>
    </row>
    <row r="516" spans="1:21" ht="18" customHeight="1">
      <c r="A516" s="19"/>
      <c r="B516" s="211"/>
      <c r="C516" s="183"/>
      <c r="D516" s="84">
        <v>9</v>
      </c>
      <c r="E516" s="1" t="s">
        <v>93</v>
      </c>
      <c r="F516" s="203" t="s">
        <v>95</v>
      </c>
      <c r="G516" s="204"/>
      <c r="H516" s="203" t="s">
        <v>94</v>
      </c>
      <c r="I516" s="204"/>
      <c r="J516" s="203" t="s">
        <v>64</v>
      </c>
      <c r="K516" s="204"/>
      <c r="L516" s="203" t="s">
        <v>104</v>
      </c>
      <c r="M516" s="204"/>
      <c r="N516" s="44" t="s">
        <v>96</v>
      </c>
      <c r="O516" s="87">
        <v>6.8680000000000003</v>
      </c>
      <c r="P516" s="21"/>
      <c r="Q516" s="21"/>
      <c r="R516" s="21"/>
      <c r="S516" s="21"/>
      <c r="T516" s="21"/>
      <c r="U516" s="6"/>
    </row>
    <row r="517" spans="1:21" ht="18" customHeight="1">
      <c r="A517" s="19"/>
      <c r="B517" s="211"/>
      <c r="C517" s="183"/>
      <c r="D517" s="84">
        <v>10</v>
      </c>
      <c r="E517" s="1" t="s">
        <v>56</v>
      </c>
      <c r="F517" s="203" t="s">
        <v>2</v>
      </c>
      <c r="G517" s="204"/>
      <c r="H517" s="203" t="s">
        <v>86</v>
      </c>
      <c r="I517" s="204"/>
      <c r="J517" s="203" t="s">
        <v>87</v>
      </c>
      <c r="K517" s="204"/>
      <c r="L517" s="180" t="s">
        <v>166</v>
      </c>
      <c r="M517" s="180"/>
      <c r="N517" s="44" t="s">
        <v>24</v>
      </c>
      <c r="O517" s="90">
        <v>6.8719999999999999</v>
      </c>
      <c r="P517" s="21"/>
      <c r="Q517" s="21"/>
      <c r="R517" s="21"/>
      <c r="S517" s="21"/>
      <c r="T517" s="21"/>
      <c r="U517" s="6"/>
    </row>
    <row r="518" spans="1:21" ht="18" customHeight="1">
      <c r="A518" s="19"/>
      <c r="B518" s="211"/>
      <c r="C518" s="183"/>
      <c r="D518" s="84">
        <v>11</v>
      </c>
      <c r="E518" s="1" t="s">
        <v>89</v>
      </c>
      <c r="F518" s="203" t="s">
        <v>88</v>
      </c>
      <c r="G518" s="204"/>
      <c r="H518" s="203" t="s">
        <v>37</v>
      </c>
      <c r="I518" s="204"/>
      <c r="J518" s="203" t="s">
        <v>64</v>
      </c>
      <c r="K518" s="204"/>
      <c r="L518" s="203" t="s">
        <v>65</v>
      </c>
      <c r="M518" s="204"/>
      <c r="N518" s="44" t="s">
        <v>16</v>
      </c>
      <c r="O518" s="87">
        <v>6.9390000000000001</v>
      </c>
      <c r="P518" s="21"/>
      <c r="Q518" s="21"/>
      <c r="R518" s="21"/>
      <c r="S518" s="21"/>
      <c r="T518" s="21"/>
      <c r="U518" s="6"/>
    </row>
    <row r="519" spans="1:21" ht="18" customHeight="1">
      <c r="A519" s="19"/>
      <c r="B519" s="211"/>
      <c r="C519" s="183"/>
      <c r="D519" s="84">
        <v>12</v>
      </c>
      <c r="E519" s="1" t="s">
        <v>110</v>
      </c>
      <c r="F519" s="203" t="s">
        <v>37</v>
      </c>
      <c r="G519" s="204"/>
      <c r="H519" s="203" t="s">
        <v>109</v>
      </c>
      <c r="I519" s="204"/>
      <c r="J519" s="203" t="s">
        <v>91</v>
      </c>
      <c r="K519" s="204"/>
      <c r="L519" s="203" t="s">
        <v>41</v>
      </c>
      <c r="M519" s="204"/>
      <c r="N519" s="44" t="s">
        <v>16</v>
      </c>
      <c r="O519" s="87">
        <v>6.9640000000000004</v>
      </c>
      <c r="P519" s="21"/>
      <c r="Q519" s="21"/>
      <c r="R519" s="21"/>
      <c r="S519" s="21"/>
      <c r="T519" s="21"/>
      <c r="U519" s="6"/>
    </row>
    <row r="520" spans="1:21" ht="18" customHeight="1">
      <c r="A520" s="19"/>
      <c r="B520" s="211"/>
      <c r="C520" s="183"/>
      <c r="D520" s="84">
        <v>13</v>
      </c>
      <c r="E520" s="1" t="s">
        <v>57</v>
      </c>
      <c r="F520" s="203" t="s">
        <v>90</v>
      </c>
      <c r="G520" s="204"/>
      <c r="H520" s="203" t="s">
        <v>2</v>
      </c>
      <c r="I520" s="204"/>
      <c r="J520" s="203" t="s">
        <v>64</v>
      </c>
      <c r="K520" s="204"/>
      <c r="L520" s="203" t="s">
        <v>65</v>
      </c>
      <c r="M520" s="204"/>
      <c r="N520" s="44" t="s">
        <v>16</v>
      </c>
      <c r="O520" s="87">
        <v>6.9950000000000001</v>
      </c>
      <c r="P520" s="21"/>
      <c r="Q520" s="21"/>
      <c r="R520" s="21"/>
      <c r="S520" s="21"/>
      <c r="T520" s="21"/>
      <c r="U520" s="6"/>
    </row>
    <row r="521" spans="1:21" ht="18" customHeight="1">
      <c r="A521" s="19"/>
      <c r="B521" s="211"/>
      <c r="C521" s="183"/>
      <c r="D521" s="84">
        <v>14</v>
      </c>
      <c r="E521" s="1" t="s">
        <v>111</v>
      </c>
      <c r="F521" s="203" t="s">
        <v>106</v>
      </c>
      <c r="G521" s="204"/>
      <c r="H521" s="203" t="s">
        <v>40</v>
      </c>
      <c r="I521" s="204"/>
      <c r="J521" s="203" t="s">
        <v>98</v>
      </c>
      <c r="K521" s="204"/>
      <c r="L521" s="203" t="s">
        <v>65</v>
      </c>
      <c r="M521" s="204"/>
      <c r="N521" s="44" t="s">
        <v>24</v>
      </c>
      <c r="O521" s="39">
        <v>7.09</v>
      </c>
      <c r="P521" s="21"/>
      <c r="Q521" s="21"/>
      <c r="R521" s="21"/>
      <c r="S521" s="21"/>
      <c r="T521" s="21"/>
      <c r="U521" s="6"/>
    </row>
    <row r="522" spans="1:21" ht="18" customHeight="1">
      <c r="A522" s="19"/>
      <c r="B522" s="211"/>
      <c r="C522" s="183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:21" ht="18" customHeight="1">
      <c r="A523" s="19"/>
      <c r="B523" s="211"/>
      <c r="C523" s="183"/>
      <c r="D523" s="184" t="s">
        <v>23</v>
      </c>
      <c r="E523" s="184"/>
      <c r="F523" s="184"/>
      <c r="G523" s="184"/>
      <c r="H523" s="184"/>
      <c r="I523" s="184"/>
      <c r="J523" s="184"/>
      <c r="K523" s="184"/>
      <c r="L523" s="184"/>
      <c r="M523" s="184"/>
      <c r="N523" s="184"/>
      <c r="O523" s="184"/>
      <c r="P523" s="184"/>
      <c r="Q523" s="184"/>
      <c r="R523" s="184"/>
      <c r="S523" s="184"/>
      <c r="T523" s="6"/>
      <c r="U523" s="19"/>
    </row>
    <row r="524" spans="1:21" ht="18" customHeight="1">
      <c r="A524" s="19"/>
      <c r="B524" s="211"/>
      <c r="C524" s="183"/>
      <c r="D524" s="174" t="s">
        <v>1</v>
      </c>
      <c r="E524" s="175" t="s">
        <v>15</v>
      </c>
      <c r="F524" s="208" t="s">
        <v>52</v>
      </c>
      <c r="G524" s="177" t="s">
        <v>20</v>
      </c>
      <c r="H524" s="178" t="s">
        <v>17</v>
      </c>
      <c r="I524" s="178"/>
      <c r="J524" s="178"/>
      <c r="K524" s="178"/>
      <c r="L524" s="178"/>
      <c r="M524" s="178"/>
      <c r="N524" s="178" t="s">
        <v>18</v>
      </c>
      <c r="O524" s="178"/>
      <c r="P524" s="178"/>
      <c r="Q524" s="178"/>
      <c r="R524" s="178"/>
      <c r="S524" s="178"/>
      <c r="T524" s="6"/>
      <c r="U524" s="19"/>
    </row>
    <row r="525" spans="1:21" ht="18" customHeight="1">
      <c r="A525" s="19"/>
      <c r="B525" s="211"/>
      <c r="C525" s="183"/>
      <c r="D525" s="174"/>
      <c r="E525" s="175"/>
      <c r="F525" s="209"/>
      <c r="G525" s="177"/>
      <c r="H525" s="43" t="s">
        <v>19</v>
      </c>
      <c r="I525" s="28">
        <v>1</v>
      </c>
      <c r="J525" s="25">
        <v>2</v>
      </c>
      <c r="K525" s="26">
        <v>3</v>
      </c>
      <c r="L525" s="27">
        <v>4</v>
      </c>
      <c r="M525" s="33">
        <v>5</v>
      </c>
      <c r="N525" s="43" t="s">
        <v>19</v>
      </c>
      <c r="O525" s="28">
        <v>1</v>
      </c>
      <c r="P525" s="25">
        <v>2</v>
      </c>
      <c r="Q525" s="26">
        <v>3</v>
      </c>
      <c r="R525" s="27">
        <v>4</v>
      </c>
      <c r="S525" s="33">
        <v>5</v>
      </c>
      <c r="T525" s="6"/>
      <c r="U525" s="19"/>
    </row>
    <row r="526" spans="1:21" ht="18" customHeight="1">
      <c r="A526" s="19"/>
      <c r="B526" s="211"/>
      <c r="C526" s="183"/>
      <c r="D526" s="84">
        <v>1</v>
      </c>
      <c r="E526" s="1" t="s">
        <v>102</v>
      </c>
      <c r="F526" s="46">
        <v>20</v>
      </c>
      <c r="G526" s="45">
        <f t="shared" ref="G526:G539" si="34">H526+N526</f>
        <v>526.03</v>
      </c>
      <c r="H526" s="95">
        <f t="shared" ref="H526:H539" si="35">SUM(I526:M526)</f>
        <v>264.99</v>
      </c>
      <c r="I526" s="61">
        <v>53</v>
      </c>
      <c r="J526" s="61">
        <v>53</v>
      </c>
      <c r="K526" s="100">
        <v>55</v>
      </c>
      <c r="L526" s="61">
        <v>52.99</v>
      </c>
      <c r="M526" s="63">
        <v>51</v>
      </c>
      <c r="N526" s="101">
        <f t="shared" ref="N526:N538" si="36">SUM(O526:S526)</f>
        <v>261.03999999999996</v>
      </c>
      <c r="O526" s="61">
        <v>53</v>
      </c>
      <c r="P526" s="62">
        <v>52</v>
      </c>
      <c r="Q526" s="60">
        <v>54</v>
      </c>
      <c r="R526" s="62">
        <v>52.04</v>
      </c>
      <c r="S526" s="56">
        <v>50</v>
      </c>
      <c r="T526" s="6"/>
      <c r="U526" s="19"/>
    </row>
    <row r="527" spans="1:21" ht="18" customHeight="1">
      <c r="A527" s="19"/>
      <c r="B527" s="211"/>
      <c r="C527" s="183"/>
      <c r="D527" s="84">
        <v>2</v>
      </c>
      <c r="E527" s="1" t="s">
        <v>71</v>
      </c>
      <c r="F527" s="46">
        <v>18</v>
      </c>
      <c r="G527" s="45">
        <f t="shared" si="34"/>
        <v>525.21</v>
      </c>
      <c r="H527" s="58">
        <f t="shared" si="35"/>
        <v>263.23</v>
      </c>
      <c r="I527" s="62">
        <v>52</v>
      </c>
      <c r="J527" s="60">
        <v>54</v>
      </c>
      <c r="K527" s="60">
        <v>54</v>
      </c>
      <c r="L527" s="62">
        <v>52</v>
      </c>
      <c r="M527" s="63">
        <v>51.23</v>
      </c>
      <c r="N527" s="58">
        <f t="shared" si="36"/>
        <v>261.98</v>
      </c>
      <c r="O527" s="61">
        <v>53</v>
      </c>
      <c r="P527" s="61">
        <v>53</v>
      </c>
      <c r="Q527" s="61">
        <v>53</v>
      </c>
      <c r="R527" s="62">
        <v>52</v>
      </c>
      <c r="S527" s="63">
        <v>50.98</v>
      </c>
      <c r="T527" s="6"/>
      <c r="U527" s="19"/>
    </row>
    <row r="528" spans="1:21" ht="18" customHeight="1">
      <c r="A528" s="19"/>
      <c r="B528" s="211"/>
      <c r="C528" s="183"/>
      <c r="D528" s="84">
        <v>3</v>
      </c>
      <c r="E528" s="1" t="s">
        <v>63</v>
      </c>
      <c r="F528" s="46">
        <v>16</v>
      </c>
      <c r="G528" s="45">
        <f t="shared" si="34"/>
        <v>515.09</v>
      </c>
      <c r="H528" s="79">
        <f t="shared" si="35"/>
        <v>250.6</v>
      </c>
      <c r="I528" s="56">
        <v>50</v>
      </c>
      <c r="J528" s="56">
        <v>46.6</v>
      </c>
      <c r="K528" s="62">
        <v>52</v>
      </c>
      <c r="L528" s="62">
        <v>52</v>
      </c>
      <c r="M528" s="56">
        <v>50</v>
      </c>
      <c r="N528" s="95">
        <f t="shared" si="36"/>
        <v>264.49</v>
      </c>
      <c r="O528" s="62">
        <v>52</v>
      </c>
      <c r="P528" s="60">
        <v>54.49</v>
      </c>
      <c r="Q528" s="60">
        <v>54</v>
      </c>
      <c r="R528" s="61">
        <v>53</v>
      </c>
      <c r="S528" s="63">
        <v>51</v>
      </c>
      <c r="T528" s="6"/>
      <c r="U528" s="19"/>
    </row>
    <row r="529" spans="1:21" ht="18" customHeight="1">
      <c r="A529" s="19"/>
      <c r="B529" s="211"/>
      <c r="C529" s="183"/>
      <c r="D529" s="84">
        <v>4</v>
      </c>
      <c r="E529" s="1" t="s">
        <v>49</v>
      </c>
      <c r="F529" s="46">
        <v>15</v>
      </c>
      <c r="G529" s="45">
        <f t="shared" si="34"/>
        <v>512.08999999999992</v>
      </c>
      <c r="H529" s="79">
        <f t="shared" si="35"/>
        <v>253.68</v>
      </c>
      <c r="I529" s="56">
        <v>49.68</v>
      </c>
      <c r="J529" s="60">
        <v>54</v>
      </c>
      <c r="K529" s="61">
        <v>53</v>
      </c>
      <c r="L529" s="62">
        <v>52</v>
      </c>
      <c r="M529" s="56">
        <v>45</v>
      </c>
      <c r="N529" s="59">
        <f t="shared" si="36"/>
        <v>258.40999999999997</v>
      </c>
      <c r="O529" s="56">
        <v>50.41</v>
      </c>
      <c r="P529" s="61">
        <v>53</v>
      </c>
      <c r="Q529" s="61">
        <v>53</v>
      </c>
      <c r="R529" s="61">
        <v>53</v>
      </c>
      <c r="S529" s="56">
        <v>49</v>
      </c>
      <c r="T529" s="6"/>
      <c r="U529" s="19"/>
    </row>
    <row r="530" spans="1:21" ht="18" customHeight="1">
      <c r="A530" s="19"/>
      <c r="B530" s="211"/>
      <c r="C530" s="183"/>
      <c r="D530" s="84">
        <v>5</v>
      </c>
      <c r="E530" s="1" t="s">
        <v>107</v>
      </c>
      <c r="F530" s="46">
        <v>14</v>
      </c>
      <c r="G530" s="45">
        <f t="shared" si="34"/>
        <v>506.47</v>
      </c>
      <c r="H530" s="101">
        <f t="shared" si="35"/>
        <v>259.8</v>
      </c>
      <c r="I530" s="63">
        <v>51</v>
      </c>
      <c r="J530" s="61">
        <v>53</v>
      </c>
      <c r="K530" s="60">
        <v>54</v>
      </c>
      <c r="L530" s="62">
        <v>52</v>
      </c>
      <c r="M530" s="56">
        <v>49.8</v>
      </c>
      <c r="N530" s="32">
        <f t="shared" si="36"/>
        <v>246.67000000000002</v>
      </c>
      <c r="O530" s="56">
        <v>50</v>
      </c>
      <c r="P530" s="63">
        <v>51</v>
      </c>
      <c r="Q530" s="62">
        <v>52</v>
      </c>
      <c r="R530" s="63">
        <v>51</v>
      </c>
      <c r="S530" s="56">
        <v>42.67</v>
      </c>
      <c r="T530" s="6"/>
      <c r="U530" s="19"/>
    </row>
    <row r="531" spans="1:21" ht="18" customHeight="1">
      <c r="A531" s="19"/>
      <c r="B531" s="211"/>
      <c r="C531" s="183"/>
      <c r="D531" s="84">
        <v>6</v>
      </c>
      <c r="E531" s="1" t="s">
        <v>105</v>
      </c>
      <c r="F531" s="46">
        <v>13</v>
      </c>
      <c r="G531" s="45">
        <f t="shared" si="34"/>
        <v>501.90999999999997</v>
      </c>
      <c r="H531" s="79">
        <f t="shared" si="35"/>
        <v>251.63</v>
      </c>
      <c r="I531" s="62">
        <v>52</v>
      </c>
      <c r="J531" s="62">
        <v>52</v>
      </c>
      <c r="K531" s="63">
        <v>51</v>
      </c>
      <c r="L531" s="63">
        <v>51</v>
      </c>
      <c r="M531" s="56">
        <v>45.63</v>
      </c>
      <c r="N531" s="59">
        <f t="shared" si="36"/>
        <v>250.28</v>
      </c>
      <c r="O531" s="63">
        <v>51</v>
      </c>
      <c r="P531" s="62">
        <v>52</v>
      </c>
      <c r="Q531" s="62">
        <v>52</v>
      </c>
      <c r="R531" s="63">
        <v>51</v>
      </c>
      <c r="S531" s="56">
        <v>44.28</v>
      </c>
      <c r="T531" s="6"/>
      <c r="U531" s="19"/>
    </row>
    <row r="532" spans="1:21" ht="18" customHeight="1">
      <c r="A532" s="19"/>
      <c r="B532" s="211"/>
      <c r="C532" s="183"/>
      <c r="D532" s="84">
        <v>7</v>
      </c>
      <c r="E532" s="1" t="s">
        <v>62</v>
      </c>
      <c r="F532" s="46">
        <v>12</v>
      </c>
      <c r="G532" s="45">
        <f t="shared" si="34"/>
        <v>500.52</v>
      </c>
      <c r="H532" s="59">
        <f t="shared" si="35"/>
        <v>251.55</v>
      </c>
      <c r="I532" s="62">
        <v>52</v>
      </c>
      <c r="J532" s="62">
        <v>52</v>
      </c>
      <c r="K532" s="63">
        <v>50.55</v>
      </c>
      <c r="L532" s="63">
        <v>51</v>
      </c>
      <c r="M532" s="56">
        <v>46</v>
      </c>
      <c r="N532" s="32">
        <f t="shared" si="36"/>
        <v>248.97</v>
      </c>
      <c r="O532" s="56">
        <v>50</v>
      </c>
      <c r="P532" s="63">
        <v>51</v>
      </c>
      <c r="Q532" s="62">
        <v>51.97</v>
      </c>
      <c r="R532" s="56">
        <v>50</v>
      </c>
      <c r="S532" s="56">
        <v>46</v>
      </c>
      <c r="T532" s="6"/>
      <c r="U532" s="19"/>
    </row>
    <row r="533" spans="1:21" ht="18" customHeight="1">
      <c r="A533" s="19"/>
      <c r="B533" s="211"/>
      <c r="C533" s="183"/>
      <c r="D533" s="84">
        <v>8</v>
      </c>
      <c r="E533" s="88" t="s">
        <v>85</v>
      </c>
      <c r="F533" s="46">
        <v>11</v>
      </c>
      <c r="G533" s="38">
        <f t="shared" si="34"/>
        <v>498.4</v>
      </c>
      <c r="H533" s="96">
        <f t="shared" si="35"/>
        <v>246.91</v>
      </c>
      <c r="I533" s="56">
        <v>49.91</v>
      </c>
      <c r="J533" s="56">
        <v>50</v>
      </c>
      <c r="K533" s="56">
        <v>50</v>
      </c>
      <c r="L533" s="56">
        <v>50</v>
      </c>
      <c r="M533" s="56">
        <v>47</v>
      </c>
      <c r="N533" s="59">
        <f t="shared" si="36"/>
        <v>251.49</v>
      </c>
      <c r="O533" s="56">
        <v>50.49</v>
      </c>
      <c r="P533" s="56">
        <v>50</v>
      </c>
      <c r="Q533" s="63">
        <v>51</v>
      </c>
      <c r="R533" s="62">
        <v>52</v>
      </c>
      <c r="S533" s="56">
        <v>48</v>
      </c>
      <c r="T533" s="6"/>
      <c r="U533" s="19"/>
    </row>
    <row r="534" spans="1:21" ht="18" customHeight="1">
      <c r="A534" s="19"/>
      <c r="B534" s="211"/>
      <c r="C534" s="183"/>
      <c r="D534" s="84">
        <v>9</v>
      </c>
      <c r="E534" s="1" t="s">
        <v>93</v>
      </c>
      <c r="F534" s="46">
        <v>10</v>
      </c>
      <c r="G534" s="38">
        <f t="shared" si="34"/>
        <v>494.52</v>
      </c>
      <c r="H534" s="96">
        <f t="shared" si="35"/>
        <v>244.38</v>
      </c>
      <c r="I534" s="56">
        <v>50</v>
      </c>
      <c r="J534" s="63">
        <v>51</v>
      </c>
      <c r="K534" s="56">
        <v>50</v>
      </c>
      <c r="L534" s="56">
        <v>48</v>
      </c>
      <c r="M534" s="56">
        <v>45.38</v>
      </c>
      <c r="N534" s="59">
        <f t="shared" si="36"/>
        <v>250.14</v>
      </c>
      <c r="O534" s="56">
        <v>50</v>
      </c>
      <c r="P534" s="62">
        <v>52</v>
      </c>
      <c r="Q534" s="62">
        <v>52</v>
      </c>
      <c r="R534" s="63">
        <v>51</v>
      </c>
      <c r="S534" s="56">
        <v>45.14</v>
      </c>
      <c r="T534" s="6"/>
      <c r="U534" s="19"/>
    </row>
    <row r="535" spans="1:21" ht="18" customHeight="1">
      <c r="A535" s="19"/>
      <c r="B535" s="211"/>
      <c r="C535" s="183"/>
      <c r="D535" s="84">
        <v>10</v>
      </c>
      <c r="E535" s="1" t="s">
        <v>89</v>
      </c>
      <c r="F535" s="46">
        <v>9</v>
      </c>
      <c r="G535" s="38">
        <f t="shared" si="34"/>
        <v>490.40999999999997</v>
      </c>
      <c r="H535" s="96">
        <f t="shared" si="35"/>
        <v>240.65</v>
      </c>
      <c r="I535" s="56">
        <v>48</v>
      </c>
      <c r="J535" s="56">
        <v>48.65</v>
      </c>
      <c r="K535" s="56">
        <v>50</v>
      </c>
      <c r="L535" s="56">
        <v>48</v>
      </c>
      <c r="M535" s="56">
        <v>46</v>
      </c>
      <c r="N535" s="32">
        <f t="shared" si="36"/>
        <v>249.76</v>
      </c>
      <c r="O535" s="56">
        <v>49</v>
      </c>
      <c r="P535" s="63">
        <v>50.76</v>
      </c>
      <c r="Q535" s="63">
        <v>51</v>
      </c>
      <c r="R535" s="56">
        <v>50</v>
      </c>
      <c r="S535" s="56">
        <v>49</v>
      </c>
      <c r="T535" s="6"/>
      <c r="U535" s="19"/>
    </row>
    <row r="536" spans="1:21" ht="18" customHeight="1">
      <c r="A536" s="19"/>
      <c r="B536" s="211"/>
      <c r="C536" s="183"/>
      <c r="D536" s="84">
        <v>11</v>
      </c>
      <c r="E536" s="1" t="s">
        <v>56</v>
      </c>
      <c r="F536" s="46">
        <v>8</v>
      </c>
      <c r="G536" s="38">
        <f t="shared" si="34"/>
        <v>485.99</v>
      </c>
      <c r="H536" s="96">
        <f t="shared" si="35"/>
        <v>245.14</v>
      </c>
      <c r="I536" s="56">
        <v>50</v>
      </c>
      <c r="J536" s="56">
        <v>50</v>
      </c>
      <c r="K536" s="63">
        <v>51</v>
      </c>
      <c r="L536" s="56">
        <v>50</v>
      </c>
      <c r="M536" s="56">
        <v>44.14</v>
      </c>
      <c r="N536" s="32">
        <f t="shared" si="36"/>
        <v>240.85</v>
      </c>
      <c r="O536" s="56">
        <v>48</v>
      </c>
      <c r="P536" s="56">
        <v>50</v>
      </c>
      <c r="Q536" s="63">
        <v>51</v>
      </c>
      <c r="R536" s="56">
        <v>48</v>
      </c>
      <c r="S536" s="56">
        <v>43.85</v>
      </c>
      <c r="T536" s="6"/>
      <c r="U536" s="19"/>
    </row>
    <row r="537" spans="1:21" ht="18" customHeight="1">
      <c r="A537" s="19"/>
      <c r="B537" s="211"/>
      <c r="C537" s="183"/>
      <c r="D537" s="84">
        <v>12</v>
      </c>
      <c r="E537" s="1" t="s">
        <v>57</v>
      </c>
      <c r="F537" s="46">
        <v>7</v>
      </c>
      <c r="G537" s="38">
        <f t="shared" si="34"/>
        <v>484.67</v>
      </c>
      <c r="H537" s="96">
        <f t="shared" si="35"/>
        <v>241.8</v>
      </c>
      <c r="I537" s="56">
        <v>48</v>
      </c>
      <c r="J537" s="56">
        <v>50</v>
      </c>
      <c r="K537" s="56">
        <v>48.8</v>
      </c>
      <c r="L537" s="56">
        <v>49</v>
      </c>
      <c r="M537" s="56">
        <v>46</v>
      </c>
      <c r="N537" s="32">
        <f t="shared" si="36"/>
        <v>242.87</v>
      </c>
      <c r="O537" s="56">
        <v>50</v>
      </c>
      <c r="P537" s="56">
        <v>49</v>
      </c>
      <c r="Q537" s="56">
        <v>47.87</v>
      </c>
      <c r="R537" s="56">
        <v>50</v>
      </c>
      <c r="S537" s="56">
        <v>46</v>
      </c>
      <c r="T537" s="6"/>
      <c r="U537" s="19"/>
    </row>
    <row r="538" spans="1:21" ht="18" customHeight="1">
      <c r="A538" s="19"/>
      <c r="B538" s="211"/>
      <c r="C538" s="183"/>
      <c r="D538" s="84">
        <v>13</v>
      </c>
      <c r="E538" s="1" t="s">
        <v>110</v>
      </c>
      <c r="F538" s="46">
        <v>6</v>
      </c>
      <c r="G538" s="38">
        <f t="shared" si="34"/>
        <v>474.73</v>
      </c>
      <c r="H538" s="96">
        <f t="shared" si="35"/>
        <v>248.2</v>
      </c>
      <c r="I538" s="56">
        <v>50</v>
      </c>
      <c r="J538" s="56">
        <v>49</v>
      </c>
      <c r="K538" s="63">
        <v>51</v>
      </c>
      <c r="L538" s="56">
        <v>50.2</v>
      </c>
      <c r="M538" s="56">
        <v>48</v>
      </c>
      <c r="N538" s="32">
        <f t="shared" si="36"/>
        <v>226.53</v>
      </c>
      <c r="O538" s="56">
        <v>46</v>
      </c>
      <c r="P538" s="56">
        <v>47</v>
      </c>
      <c r="Q538" s="56">
        <v>47</v>
      </c>
      <c r="R538" s="56">
        <v>43.53</v>
      </c>
      <c r="S538" s="56">
        <v>43</v>
      </c>
      <c r="T538" s="6"/>
      <c r="U538" s="19"/>
    </row>
    <row r="539" spans="1:21" ht="18" customHeight="1">
      <c r="A539" s="19"/>
      <c r="B539" s="211"/>
      <c r="C539" s="183"/>
      <c r="D539" s="84">
        <v>14</v>
      </c>
      <c r="E539" s="1" t="s">
        <v>111</v>
      </c>
      <c r="F539" s="46">
        <v>5</v>
      </c>
      <c r="G539" s="38">
        <f t="shared" si="34"/>
        <v>248.13</v>
      </c>
      <c r="H539" s="96">
        <f t="shared" si="35"/>
        <v>248.13</v>
      </c>
      <c r="I539" s="56">
        <v>50</v>
      </c>
      <c r="J539" s="56">
        <v>50</v>
      </c>
      <c r="K539" s="62">
        <v>52</v>
      </c>
      <c r="L539" s="56">
        <v>50</v>
      </c>
      <c r="M539" s="56">
        <v>46.13</v>
      </c>
      <c r="N539" s="19"/>
      <c r="O539" s="19"/>
      <c r="P539" s="19"/>
      <c r="Q539" s="19"/>
      <c r="R539" s="19"/>
      <c r="S539" s="19"/>
      <c r="T539" s="6"/>
      <c r="U539" s="19"/>
    </row>
    <row r="540" spans="1:21" ht="18" customHeight="1">
      <c r="A540" s="19"/>
      <c r="B540" s="21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8" customHeight="1">
      <c r="A541" s="19"/>
      <c r="B541" s="211"/>
      <c r="C541" s="42"/>
      <c r="D541" s="41"/>
      <c r="E541" s="42"/>
      <c r="F541" s="41"/>
      <c r="G541" s="42"/>
      <c r="H541" s="41"/>
      <c r="I541" s="42"/>
      <c r="J541" s="41"/>
      <c r="K541" s="42"/>
      <c r="L541" s="41"/>
      <c r="M541" s="42"/>
      <c r="N541" s="41"/>
      <c r="O541" s="42"/>
      <c r="P541" s="41"/>
      <c r="Q541" s="42"/>
      <c r="R541" s="41"/>
      <c r="S541" s="42"/>
      <c r="T541" s="41"/>
      <c r="U541" s="19"/>
    </row>
    <row r="542" spans="1:21" ht="18" customHeight="1">
      <c r="A542" s="19"/>
      <c r="B542" s="21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8" customHeight="1">
      <c r="A543" s="19"/>
      <c r="B543" s="211"/>
      <c r="C543" s="183" t="s">
        <v>21</v>
      </c>
      <c r="D543" s="184" t="s">
        <v>114</v>
      </c>
      <c r="E543" s="184"/>
      <c r="F543" s="184"/>
      <c r="G543" s="184"/>
      <c r="H543" s="184"/>
      <c r="I543" s="184"/>
      <c r="J543" s="184"/>
      <c r="K543" s="184"/>
      <c r="L543" s="184"/>
      <c r="M543" s="184"/>
      <c r="N543" s="184"/>
      <c r="O543" s="184"/>
      <c r="P543" s="19"/>
      <c r="Q543" s="21"/>
      <c r="R543" s="21"/>
      <c r="S543" s="21"/>
      <c r="T543" s="21"/>
      <c r="U543" s="19"/>
    </row>
    <row r="544" spans="1:21" ht="18" customHeight="1">
      <c r="A544" s="19"/>
      <c r="B544" s="211"/>
      <c r="C544" s="183"/>
      <c r="D544" s="174" t="s">
        <v>1</v>
      </c>
      <c r="E544" s="185" t="s">
        <v>15</v>
      </c>
      <c r="F544" s="187" t="s">
        <v>112</v>
      </c>
      <c r="G544" s="188"/>
      <c r="H544" s="187" t="s">
        <v>5</v>
      </c>
      <c r="I544" s="188"/>
      <c r="J544" s="191" t="s">
        <v>0</v>
      </c>
      <c r="K544" s="192"/>
      <c r="L544" s="195" t="s">
        <v>11</v>
      </c>
      <c r="M544" s="196"/>
      <c r="N544" s="226" t="s">
        <v>30</v>
      </c>
      <c r="O544" s="201" t="s">
        <v>3</v>
      </c>
      <c r="P544" s="19"/>
      <c r="Q544" s="179" t="s">
        <v>146</v>
      </c>
      <c r="R544" s="179"/>
      <c r="S544" s="179"/>
      <c r="T544" s="179"/>
      <c r="U544" s="19"/>
    </row>
    <row r="545" spans="1:21" ht="18" customHeight="1">
      <c r="A545" s="19"/>
      <c r="B545" s="211"/>
      <c r="C545" s="183"/>
      <c r="D545" s="174"/>
      <c r="E545" s="186"/>
      <c r="F545" s="189"/>
      <c r="G545" s="190"/>
      <c r="H545" s="189"/>
      <c r="I545" s="190"/>
      <c r="J545" s="193"/>
      <c r="K545" s="194"/>
      <c r="L545" s="197"/>
      <c r="M545" s="198"/>
      <c r="N545" s="227"/>
      <c r="O545" s="202"/>
      <c r="P545" s="19"/>
      <c r="Q545" s="179"/>
      <c r="R545" s="179"/>
      <c r="S545" s="179"/>
      <c r="T545" s="179"/>
      <c r="U545" s="19"/>
    </row>
    <row r="546" spans="1:21" ht="18" customHeight="1">
      <c r="A546" s="19"/>
      <c r="B546" s="211"/>
      <c r="C546" s="183"/>
      <c r="D546" s="3">
        <v>1</v>
      </c>
      <c r="E546" s="1" t="s">
        <v>63</v>
      </c>
      <c r="F546" s="203" t="s">
        <v>50</v>
      </c>
      <c r="G546" s="204"/>
      <c r="H546" s="205" t="s">
        <v>39</v>
      </c>
      <c r="I546" s="206"/>
      <c r="J546" s="203" t="s">
        <v>98</v>
      </c>
      <c r="K546" s="204"/>
      <c r="L546" s="203" t="s">
        <v>99</v>
      </c>
      <c r="M546" s="204"/>
      <c r="N546" s="44" t="s">
        <v>24</v>
      </c>
      <c r="O546" s="86">
        <v>6.5709999999999997</v>
      </c>
      <c r="P546" s="19"/>
      <c r="Q546" s="179"/>
      <c r="R546" s="179"/>
      <c r="S546" s="179"/>
      <c r="T546" s="179"/>
      <c r="U546" s="19"/>
    </row>
    <row r="547" spans="1:21" ht="18" customHeight="1">
      <c r="A547" s="19"/>
      <c r="B547" s="211"/>
      <c r="C547" s="183"/>
      <c r="D547" s="3">
        <v>2</v>
      </c>
      <c r="E547" s="1" t="s">
        <v>71</v>
      </c>
      <c r="F547" s="203" t="s">
        <v>100</v>
      </c>
      <c r="G547" s="204"/>
      <c r="H547" s="203" t="s">
        <v>118</v>
      </c>
      <c r="I547" s="204"/>
      <c r="J547" s="203" t="s">
        <v>101</v>
      </c>
      <c r="K547" s="204"/>
      <c r="L547" s="203" t="s">
        <v>113</v>
      </c>
      <c r="M547" s="204"/>
      <c r="N547" s="44" t="s">
        <v>24</v>
      </c>
      <c r="O547" s="86">
        <v>6.6219999999999999</v>
      </c>
      <c r="P547" s="19"/>
      <c r="Q547" s="179"/>
      <c r="R547" s="179"/>
      <c r="S547" s="179"/>
      <c r="T547" s="179"/>
      <c r="U547" s="19"/>
    </row>
    <row r="548" spans="1:21" ht="18" customHeight="1">
      <c r="A548" s="19"/>
      <c r="B548" s="211"/>
      <c r="C548" s="183"/>
      <c r="D548" s="3">
        <v>3</v>
      </c>
      <c r="E548" s="1" t="s">
        <v>102</v>
      </c>
      <c r="F548" s="203" t="s">
        <v>46</v>
      </c>
      <c r="G548" s="204"/>
      <c r="H548" s="203" t="s">
        <v>100</v>
      </c>
      <c r="I548" s="204"/>
      <c r="J548" s="203" t="s">
        <v>103</v>
      </c>
      <c r="K548" s="204"/>
      <c r="L548" s="203" t="s">
        <v>104</v>
      </c>
      <c r="M548" s="204"/>
      <c r="N548" s="44" t="s">
        <v>24</v>
      </c>
      <c r="O548" s="86">
        <v>6.6580000000000004</v>
      </c>
      <c r="P548" s="19"/>
      <c r="Q548" s="179"/>
      <c r="R548" s="179"/>
      <c r="S548" s="179"/>
      <c r="T548" s="179"/>
      <c r="U548" s="19"/>
    </row>
    <row r="549" spans="1:21" ht="18" customHeight="1">
      <c r="A549" s="19"/>
      <c r="B549" s="211"/>
      <c r="C549" s="183"/>
      <c r="D549" s="3">
        <v>4</v>
      </c>
      <c r="E549" s="1" t="s">
        <v>49</v>
      </c>
      <c r="F549" s="203" t="s">
        <v>118</v>
      </c>
      <c r="G549" s="204"/>
      <c r="H549" s="203" t="s">
        <v>50</v>
      </c>
      <c r="I549" s="204"/>
      <c r="J549" s="203" t="s">
        <v>97</v>
      </c>
      <c r="K549" s="204"/>
      <c r="L549" s="203" t="s">
        <v>65</v>
      </c>
      <c r="M549" s="204"/>
      <c r="N549" s="44" t="s">
        <v>24</v>
      </c>
      <c r="O549" s="86">
        <v>6.7050000000000001</v>
      </c>
      <c r="P549" s="19"/>
      <c r="Q549" s="179"/>
      <c r="R549" s="179"/>
      <c r="S549" s="179"/>
      <c r="T549" s="179"/>
      <c r="U549" s="19"/>
    </row>
    <row r="550" spans="1:21" ht="18" customHeight="1">
      <c r="A550" s="19"/>
      <c r="B550" s="211"/>
      <c r="C550" s="183"/>
      <c r="D550" s="3">
        <v>5</v>
      </c>
      <c r="E550" s="1" t="s">
        <v>105</v>
      </c>
      <c r="F550" s="203" t="s">
        <v>106</v>
      </c>
      <c r="G550" s="204"/>
      <c r="H550" s="203" t="s">
        <v>46</v>
      </c>
      <c r="I550" s="204"/>
      <c r="J550" s="203" t="s">
        <v>98</v>
      </c>
      <c r="K550" s="204"/>
      <c r="L550" s="203" t="s">
        <v>104</v>
      </c>
      <c r="M550" s="204"/>
      <c r="N550" s="44" t="s">
        <v>24</v>
      </c>
      <c r="O550" s="86">
        <v>6.7160000000000002</v>
      </c>
      <c r="P550" s="19"/>
      <c r="Q550" s="179"/>
      <c r="R550" s="179"/>
      <c r="S550" s="179"/>
      <c r="T550" s="179"/>
      <c r="U550" s="19"/>
    </row>
    <row r="551" spans="1:21" ht="18" customHeight="1">
      <c r="A551" s="19"/>
      <c r="B551" s="211"/>
      <c r="C551" s="183"/>
      <c r="D551" s="3">
        <v>6</v>
      </c>
      <c r="E551" s="1" t="s">
        <v>85</v>
      </c>
      <c r="F551" s="203" t="s">
        <v>51</v>
      </c>
      <c r="G551" s="204"/>
      <c r="H551" s="203" t="s">
        <v>86</v>
      </c>
      <c r="I551" s="204"/>
      <c r="J551" s="203" t="s">
        <v>121</v>
      </c>
      <c r="K551" s="204"/>
      <c r="L551" s="203" t="s">
        <v>104</v>
      </c>
      <c r="M551" s="204"/>
      <c r="N551" s="44" t="s">
        <v>24</v>
      </c>
      <c r="O551" s="86">
        <v>6.782</v>
      </c>
      <c r="P551" s="19"/>
      <c r="Q551" s="19"/>
      <c r="R551" s="19"/>
      <c r="S551" s="19"/>
      <c r="T551" s="19"/>
      <c r="U551" s="19"/>
    </row>
    <row r="552" spans="1:21" ht="18" customHeight="1" thickBot="1">
      <c r="A552" s="19"/>
      <c r="B552" s="211"/>
      <c r="C552" s="183"/>
      <c r="D552" s="91">
        <v>7</v>
      </c>
      <c r="E552" s="92" t="s">
        <v>89</v>
      </c>
      <c r="F552" s="220" t="s">
        <v>37</v>
      </c>
      <c r="G552" s="221"/>
      <c r="H552" s="220" t="s">
        <v>88</v>
      </c>
      <c r="I552" s="221"/>
      <c r="J552" s="220" t="s">
        <v>64</v>
      </c>
      <c r="K552" s="221"/>
      <c r="L552" s="220" t="s">
        <v>65</v>
      </c>
      <c r="M552" s="221"/>
      <c r="N552" s="93" t="s">
        <v>16</v>
      </c>
      <c r="O552" s="94">
        <v>6.7910000000000004</v>
      </c>
      <c r="P552" s="19"/>
      <c r="Q552" s="19"/>
      <c r="R552" s="19"/>
      <c r="S552" s="19"/>
      <c r="T552" s="19"/>
      <c r="U552" s="19"/>
    </row>
    <row r="553" spans="1:21" ht="18" customHeight="1" thickTop="1">
      <c r="A553" s="19"/>
      <c r="B553" s="211"/>
      <c r="C553" s="183"/>
      <c r="D553" s="82">
        <v>8</v>
      </c>
      <c r="E553" s="88" t="s">
        <v>107</v>
      </c>
      <c r="F553" s="228" t="s">
        <v>39</v>
      </c>
      <c r="G553" s="229"/>
      <c r="H553" s="218" t="s">
        <v>72</v>
      </c>
      <c r="I553" s="219"/>
      <c r="J553" s="218" t="s">
        <v>98</v>
      </c>
      <c r="K553" s="219"/>
      <c r="L553" s="218" t="s">
        <v>99</v>
      </c>
      <c r="M553" s="219"/>
      <c r="N553" s="89" t="s">
        <v>24</v>
      </c>
      <c r="O553" s="90">
        <v>6.8220000000000001</v>
      </c>
      <c r="P553" s="19"/>
      <c r="Q553" s="179" t="s">
        <v>147</v>
      </c>
      <c r="R553" s="179"/>
      <c r="S553" s="179"/>
      <c r="T553" s="179"/>
      <c r="U553" s="19"/>
    </row>
    <row r="554" spans="1:21" ht="18" customHeight="1">
      <c r="A554" s="19"/>
      <c r="B554" s="211"/>
      <c r="C554" s="183"/>
      <c r="D554" s="84">
        <v>9</v>
      </c>
      <c r="E554" s="1" t="s">
        <v>93</v>
      </c>
      <c r="F554" s="203" t="s">
        <v>94</v>
      </c>
      <c r="G554" s="204"/>
      <c r="H554" s="203" t="s">
        <v>95</v>
      </c>
      <c r="I554" s="204"/>
      <c r="J554" s="203" t="s">
        <v>64</v>
      </c>
      <c r="K554" s="204"/>
      <c r="L554" s="203" t="s">
        <v>104</v>
      </c>
      <c r="M554" s="204"/>
      <c r="N554" s="44" t="s">
        <v>96</v>
      </c>
      <c r="O554" s="87">
        <v>6.8239999999999998</v>
      </c>
      <c r="P554" s="19"/>
      <c r="Q554" s="179"/>
      <c r="R554" s="179"/>
      <c r="S554" s="179"/>
      <c r="T554" s="179"/>
      <c r="U554" s="19"/>
    </row>
    <row r="555" spans="1:21" ht="18" customHeight="1">
      <c r="A555" s="19"/>
      <c r="B555" s="211"/>
      <c r="C555" s="183"/>
      <c r="D555" s="84">
        <v>10</v>
      </c>
      <c r="E555" s="1" t="s">
        <v>56</v>
      </c>
      <c r="F555" s="203" t="s">
        <v>86</v>
      </c>
      <c r="G555" s="204"/>
      <c r="H555" s="203" t="s">
        <v>2</v>
      </c>
      <c r="I555" s="204"/>
      <c r="J555" s="203" t="s">
        <v>121</v>
      </c>
      <c r="K555" s="204"/>
      <c r="L555" s="180" t="s">
        <v>166</v>
      </c>
      <c r="M555" s="180"/>
      <c r="N555" s="44" t="s">
        <v>24</v>
      </c>
      <c r="O555" s="87">
        <v>6.9470000000000001</v>
      </c>
      <c r="P555" s="19"/>
      <c r="Q555" s="179"/>
      <c r="R555" s="179"/>
      <c r="S555" s="179"/>
      <c r="T555" s="179"/>
      <c r="U555" s="19"/>
    </row>
    <row r="556" spans="1:21" ht="18" customHeight="1">
      <c r="A556" s="19"/>
      <c r="B556" s="211"/>
      <c r="C556" s="183"/>
      <c r="D556" s="84">
        <v>11</v>
      </c>
      <c r="E556" s="1" t="s">
        <v>57</v>
      </c>
      <c r="F556" s="203" t="s">
        <v>2</v>
      </c>
      <c r="G556" s="204"/>
      <c r="H556" s="203" t="s">
        <v>90</v>
      </c>
      <c r="I556" s="204"/>
      <c r="J556" s="203" t="s">
        <v>64</v>
      </c>
      <c r="K556" s="204"/>
      <c r="L556" s="203" t="s">
        <v>65</v>
      </c>
      <c r="M556" s="204"/>
      <c r="N556" s="44" t="s">
        <v>16</v>
      </c>
      <c r="O556" s="87">
        <v>6.9489999999999998</v>
      </c>
      <c r="P556" s="19"/>
      <c r="Q556" s="179"/>
      <c r="R556" s="179"/>
      <c r="S556" s="179"/>
      <c r="T556" s="179"/>
      <c r="U556" s="19"/>
    </row>
    <row r="557" spans="1:21" ht="18" customHeight="1">
      <c r="A557" s="19"/>
      <c r="B557" s="211"/>
      <c r="C557" s="183"/>
      <c r="D557" s="84">
        <v>12</v>
      </c>
      <c r="E557" s="1" t="s">
        <v>62</v>
      </c>
      <c r="F557" s="203" t="s">
        <v>90</v>
      </c>
      <c r="G557" s="204"/>
      <c r="H557" s="203" t="s">
        <v>40</v>
      </c>
      <c r="I557" s="204"/>
      <c r="J557" s="203" t="s">
        <v>103</v>
      </c>
      <c r="K557" s="204"/>
      <c r="L557" s="203" t="s">
        <v>41</v>
      </c>
      <c r="M557" s="204"/>
      <c r="N557" s="44" t="s">
        <v>16</v>
      </c>
      <c r="O557" s="87">
        <v>6.9550000000000001</v>
      </c>
      <c r="P557" s="19"/>
      <c r="Q557" s="179"/>
      <c r="R557" s="179"/>
      <c r="S557" s="179"/>
      <c r="T557" s="179"/>
      <c r="U557" s="19"/>
    </row>
    <row r="558" spans="1:21" ht="18" customHeight="1">
      <c r="A558" s="19"/>
      <c r="B558" s="211"/>
      <c r="C558" s="183"/>
      <c r="D558" s="84">
        <v>13</v>
      </c>
      <c r="E558" s="1" t="s">
        <v>111</v>
      </c>
      <c r="F558" s="203" t="s">
        <v>40</v>
      </c>
      <c r="G558" s="204"/>
      <c r="H558" s="203" t="s">
        <v>106</v>
      </c>
      <c r="I558" s="204"/>
      <c r="J558" s="203" t="s">
        <v>98</v>
      </c>
      <c r="K558" s="204"/>
      <c r="L558" s="203" t="s">
        <v>65</v>
      </c>
      <c r="M558" s="204"/>
      <c r="N558" s="44" t="s">
        <v>24</v>
      </c>
      <c r="O558" s="39">
        <v>7.0179999999999998</v>
      </c>
      <c r="P558" s="19"/>
      <c r="Q558" s="179"/>
      <c r="R558" s="179"/>
      <c r="S558" s="179"/>
      <c r="T558" s="179"/>
      <c r="U558" s="19"/>
    </row>
    <row r="559" spans="1:21" ht="18" customHeight="1">
      <c r="A559" s="19"/>
      <c r="B559" s="211"/>
      <c r="C559" s="183"/>
      <c r="D559" s="84">
        <v>14</v>
      </c>
      <c r="E559" s="1" t="s">
        <v>110</v>
      </c>
      <c r="F559" s="203" t="s">
        <v>109</v>
      </c>
      <c r="G559" s="204"/>
      <c r="H559" s="203" t="s">
        <v>37</v>
      </c>
      <c r="I559" s="204"/>
      <c r="J559" s="203" t="s">
        <v>91</v>
      </c>
      <c r="K559" s="204"/>
      <c r="L559" s="203" t="s">
        <v>41</v>
      </c>
      <c r="M559" s="204"/>
      <c r="N559" s="44" t="s">
        <v>16</v>
      </c>
      <c r="O559" s="39">
        <v>7.17</v>
      </c>
      <c r="P559" s="19"/>
      <c r="Q559" s="179"/>
      <c r="R559" s="179"/>
      <c r="S559" s="179"/>
      <c r="T559" s="179"/>
      <c r="U559" s="19"/>
    </row>
    <row r="560" spans="1:21" s="24" customFormat="1" ht="18" customHeight="1">
      <c r="A560" s="6"/>
      <c r="B560" s="211"/>
      <c r="C560" s="183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19"/>
    </row>
    <row r="561" spans="1:22" ht="18" customHeight="1">
      <c r="A561" s="19"/>
      <c r="B561" s="211"/>
      <c r="C561" s="183"/>
      <c r="D561" s="184" t="s">
        <v>23</v>
      </c>
      <c r="E561" s="184"/>
      <c r="F561" s="184"/>
      <c r="G561" s="184"/>
      <c r="H561" s="184"/>
      <c r="I561" s="184"/>
      <c r="J561" s="184"/>
      <c r="K561" s="184"/>
      <c r="L561" s="184"/>
      <c r="M561" s="184"/>
      <c r="N561" s="184"/>
      <c r="O561" s="184"/>
      <c r="P561" s="184"/>
      <c r="Q561" s="184"/>
      <c r="R561" s="184"/>
      <c r="S561" s="184"/>
      <c r="T561" s="19"/>
      <c r="U561" s="19"/>
    </row>
    <row r="562" spans="1:22" ht="18" customHeight="1">
      <c r="A562" s="19"/>
      <c r="B562" s="211"/>
      <c r="C562" s="183"/>
      <c r="D562" s="174" t="s">
        <v>1</v>
      </c>
      <c r="E562" s="175" t="s">
        <v>15</v>
      </c>
      <c r="F562" s="208" t="s">
        <v>52</v>
      </c>
      <c r="G562" s="177" t="s">
        <v>20</v>
      </c>
      <c r="H562" s="178" t="s">
        <v>17</v>
      </c>
      <c r="I562" s="178"/>
      <c r="J562" s="178"/>
      <c r="K562" s="178"/>
      <c r="L562" s="178"/>
      <c r="M562" s="178"/>
      <c r="N562" s="178" t="s">
        <v>18</v>
      </c>
      <c r="O562" s="178"/>
      <c r="P562" s="178"/>
      <c r="Q562" s="178"/>
      <c r="R562" s="178"/>
      <c r="S562" s="178"/>
      <c r="T562" s="19"/>
      <c r="U562" s="19"/>
    </row>
    <row r="563" spans="1:22" ht="18" customHeight="1">
      <c r="A563" s="19"/>
      <c r="B563" s="211"/>
      <c r="C563" s="183"/>
      <c r="D563" s="174"/>
      <c r="E563" s="175"/>
      <c r="F563" s="209"/>
      <c r="G563" s="177"/>
      <c r="H563" s="43" t="s">
        <v>19</v>
      </c>
      <c r="I563" s="28">
        <v>1</v>
      </c>
      <c r="J563" s="25">
        <v>2</v>
      </c>
      <c r="K563" s="26">
        <v>3</v>
      </c>
      <c r="L563" s="27">
        <v>4</v>
      </c>
      <c r="M563" s="33">
        <v>5</v>
      </c>
      <c r="N563" s="43" t="s">
        <v>19</v>
      </c>
      <c r="O563" s="28">
        <v>1</v>
      </c>
      <c r="P563" s="25">
        <v>2</v>
      </c>
      <c r="Q563" s="26">
        <v>3</v>
      </c>
      <c r="R563" s="27">
        <v>4</v>
      </c>
      <c r="S563" s="33">
        <v>5</v>
      </c>
      <c r="T563" s="19"/>
      <c r="U563" s="19"/>
    </row>
    <row r="564" spans="1:22" ht="18" customHeight="1">
      <c r="A564" s="19"/>
      <c r="B564" s="211"/>
      <c r="C564" s="183"/>
      <c r="D564" s="84">
        <v>1</v>
      </c>
      <c r="E564" s="1" t="s">
        <v>71</v>
      </c>
      <c r="F564" s="46">
        <v>20</v>
      </c>
      <c r="G564" s="45">
        <f t="shared" ref="G564:G577" si="37">H564+N564</f>
        <v>519.65</v>
      </c>
      <c r="H564" s="58">
        <f t="shared" ref="H564:H577" si="38">SUM(I564:M564)</f>
        <v>258.78999999999996</v>
      </c>
      <c r="I564" s="61">
        <v>51.79</v>
      </c>
      <c r="J564" s="60">
        <v>53</v>
      </c>
      <c r="K564" s="61">
        <v>52</v>
      </c>
      <c r="L564" s="61">
        <v>52</v>
      </c>
      <c r="M564" s="63">
        <v>50</v>
      </c>
      <c r="N564" s="58">
        <f t="shared" ref="N564:N577" si="39">SUM(O564:S564)</f>
        <v>260.86</v>
      </c>
      <c r="O564" s="61">
        <v>51.86</v>
      </c>
      <c r="P564" s="60">
        <v>53</v>
      </c>
      <c r="Q564" s="60">
        <v>53</v>
      </c>
      <c r="R564" s="60">
        <v>53</v>
      </c>
      <c r="S564" s="63">
        <v>50</v>
      </c>
      <c r="T564" s="19"/>
      <c r="U564" s="19"/>
      <c r="V564" s="60"/>
    </row>
    <row r="565" spans="1:22" ht="18" customHeight="1">
      <c r="A565" s="19"/>
      <c r="B565" s="211"/>
      <c r="C565" s="183"/>
      <c r="D565" s="84">
        <v>2</v>
      </c>
      <c r="E565" s="1" t="s">
        <v>102</v>
      </c>
      <c r="F565" s="46">
        <v>18</v>
      </c>
      <c r="G565" s="45">
        <f t="shared" si="37"/>
        <v>519.54999999999995</v>
      </c>
      <c r="H565" s="40">
        <f t="shared" si="38"/>
        <v>256.63</v>
      </c>
      <c r="I565" s="61">
        <v>52</v>
      </c>
      <c r="J565" s="60">
        <v>53</v>
      </c>
      <c r="K565" s="61">
        <v>51.63</v>
      </c>
      <c r="L565" s="61">
        <v>52</v>
      </c>
      <c r="M565" s="56">
        <v>48</v>
      </c>
      <c r="N565" s="95">
        <f t="shared" si="39"/>
        <v>262.92</v>
      </c>
      <c r="O565" s="60">
        <v>53</v>
      </c>
      <c r="P565" s="60">
        <v>53</v>
      </c>
      <c r="Q565" s="100">
        <v>53.92</v>
      </c>
      <c r="R565" s="60">
        <v>53</v>
      </c>
      <c r="S565" s="63">
        <v>50</v>
      </c>
      <c r="T565" s="19"/>
      <c r="U565" s="19"/>
      <c r="V565" s="61"/>
    </row>
    <row r="566" spans="1:22" ht="18" customHeight="1">
      <c r="A566" s="19"/>
      <c r="B566" s="211"/>
      <c r="C566" s="183"/>
      <c r="D566" s="84">
        <v>3</v>
      </c>
      <c r="E566" s="1" t="s">
        <v>63</v>
      </c>
      <c r="F566" s="46">
        <v>16</v>
      </c>
      <c r="G566" s="45">
        <f t="shared" si="37"/>
        <v>518.92999999999995</v>
      </c>
      <c r="H566" s="95">
        <f t="shared" si="38"/>
        <v>261.78999999999996</v>
      </c>
      <c r="I566" s="60">
        <v>53</v>
      </c>
      <c r="J566" s="60">
        <v>53</v>
      </c>
      <c r="K566" s="100">
        <v>54</v>
      </c>
      <c r="L566" s="61">
        <v>51.79</v>
      </c>
      <c r="M566" s="63">
        <v>50</v>
      </c>
      <c r="N566" s="59">
        <f t="shared" si="39"/>
        <v>257.14</v>
      </c>
      <c r="O566" s="61">
        <v>52</v>
      </c>
      <c r="P566" s="62">
        <v>51</v>
      </c>
      <c r="Q566" s="60">
        <v>53</v>
      </c>
      <c r="R566" s="63">
        <v>50.14</v>
      </c>
      <c r="S566" s="62">
        <v>51</v>
      </c>
      <c r="T566" s="19"/>
      <c r="U566" s="19"/>
      <c r="V566" s="62"/>
    </row>
    <row r="567" spans="1:22" ht="18" customHeight="1">
      <c r="A567" s="19"/>
      <c r="B567" s="211"/>
      <c r="C567" s="183"/>
      <c r="D567" s="84">
        <v>4</v>
      </c>
      <c r="E567" s="1" t="s">
        <v>49</v>
      </c>
      <c r="F567" s="46">
        <v>15</v>
      </c>
      <c r="G567" s="45">
        <f t="shared" si="37"/>
        <v>512.70000000000005</v>
      </c>
      <c r="H567" s="59">
        <f t="shared" si="38"/>
        <v>253.78</v>
      </c>
      <c r="I567" s="62">
        <v>51</v>
      </c>
      <c r="J567" s="63">
        <v>50</v>
      </c>
      <c r="K567" s="60">
        <v>53</v>
      </c>
      <c r="L567" s="62">
        <v>51</v>
      </c>
      <c r="M567" s="56">
        <v>48.78</v>
      </c>
      <c r="N567" s="40">
        <f t="shared" si="39"/>
        <v>258.92</v>
      </c>
      <c r="O567" s="61">
        <v>52</v>
      </c>
      <c r="P567" s="61">
        <v>52</v>
      </c>
      <c r="Q567" s="100">
        <v>54</v>
      </c>
      <c r="R567" s="61">
        <v>52</v>
      </c>
      <c r="S567" s="56">
        <v>48.92</v>
      </c>
      <c r="T567" s="19"/>
      <c r="U567" s="19"/>
      <c r="V567" s="62"/>
    </row>
    <row r="568" spans="1:22" ht="18" customHeight="1">
      <c r="A568" s="19"/>
      <c r="B568" s="211"/>
      <c r="C568" s="183"/>
      <c r="D568" s="84">
        <v>5</v>
      </c>
      <c r="E568" s="1" t="s">
        <v>105</v>
      </c>
      <c r="F568" s="46">
        <v>14</v>
      </c>
      <c r="G568" s="45">
        <f t="shared" si="37"/>
        <v>504.04999999999995</v>
      </c>
      <c r="H568" s="59">
        <f t="shared" si="38"/>
        <v>252.6</v>
      </c>
      <c r="I568" s="61">
        <v>52</v>
      </c>
      <c r="J568" s="61">
        <v>52</v>
      </c>
      <c r="K568" s="61">
        <v>52</v>
      </c>
      <c r="L568" s="63">
        <v>50</v>
      </c>
      <c r="M568" s="56">
        <v>46.6</v>
      </c>
      <c r="N568" s="59">
        <f t="shared" si="39"/>
        <v>251.45</v>
      </c>
      <c r="O568" s="61">
        <v>52</v>
      </c>
      <c r="P568" s="61">
        <v>52</v>
      </c>
      <c r="Q568" s="61">
        <v>52</v>
      </c>
      <c r="R568" s="63">
        <v>50</v>
      </c>
      <c r="S568" s="56">
        <v>45.45</v>
      </c>
      <c r="T568" s="19"/>
      <c r="U568" s="19"/>
      <c r="V568" s="63"/>
    </row>
    <row r="569" spans="1:22" ht="18" customHeight="1">
      <c r="A569" s="19"/>
      <c r="B569" s="211"/>
      <c r="C569" s="183"/>
      <c r="D569" s="84">
        <v>6</v>
      </c>
      <c r="E569" s="1" t="s">
        <v>107</v>
      </c>
      <c r="F569" s="46">
        <v>13</v>
      </c>
      <c r="G569" s="45">
        <f t="shared" si="37"/>
        <v>502.83</v>
      </c>
      <c r="H569" s="32">
        <f t="shared" si="38"/>
        <v>246.31</v>
      </c>
      <c r="I569" s="62">
        <v>51</v>
      </c>
      <c r="J569" s="63">
        <v>50</v>
      </c>
      <c r="K569" s="61">
        <v>52</v>
      </c>
      <c r="L569" s="56">
        <v>47.31</v>
      </c>
      <c r="M569" s="56">
        <v>46</v>
      </c>
      <c r="N569" s="59">
        <f t="shared" si="39"/>
        <v>256.52</v>
      </c>
      <c r="O569" s="62">
        <v>51</v>
      </c>
      <c r="P569" s="62">
        <v>51</v>
      </c>
      <c r="Q569" s="60">
        <v>53</v>
      </c>
      <c r="R569" s="60">
        <v>52.52</v>
      </c>
      <c r="S569" s="56">
        <v>49</v>
      </c>
      <c r="T569" s="19"/>
      <c r="U569" s="19"/>
      <c r="V569" s="56"/>
    </row>
    <row r="570" spans="1:22" ht="18" customHeight="1">
      <c r="A570" s="19"/>
      <c r="B570" s="211"/>
      <c r="C570" s="83"/>
      <c r="D570" s="84">
        <v>7</v>
      </c>
      <c r="E570" s="1" t="s">
        <v>62</v>
      </c>
      <c r="F570" s="46">
        <v>12</v>
      </c>
      <c r="G570" s="38">
        <f t="shared" si="37"/>
        <v>492.9</v>
      </c>
      <c r="H570" s="32">
        <f t="shared" si="38"/>
        <v>247.1</v>
      </c>
      <c r="I570" s="56">
        <v>49</v>
      </c>
      <c r="J570" s="63">
        <v>50</v>
      </c>
      <c r="K570" s="62">
        <v>51.1</v>
      </c>
      <c r="L570" s="63">
        <v>50</v>
      </c>
      <c r="M570" s="56">
        <v>47</v>
      </c>
      <c r="N570" s="32">
        <f t="shared" si="39"/>
        <v>245.8</v>
      </c>
      <c r="O570" s="56">
        <v>48</v>
      </c>
      <c r="P570" s="62">
        <v>51</v>
      </c>
      <c r="Q570" s="63">
        <v>49.8</v>
      </c>
      <c r="R570" s="63">
        <v>50</v>
      </c>
      <c r="S570" s="56">
        <v>47</v>
      </c>
      <c r="T570" s="19"/>
      <c r="U570" s="19"/>
    </row>
    <row r="571" spans="1:22" ht="18" customHeight="1">
      <c r="A571" s="19"/>
      <c r="B571" s="211"/>
      <c r="C571" s="83"/>
      <c r="D571" s="84">
        <v>8</v>
      </c>
      <c r="E571" s="88" t="s">
        <v>111</v>
      </c>
      <c r="F571" s="46">
        <v>11</v>
      </c>
      <c r="G571" s="38">
        <f t="shared" si="37"/>
        <v>491.9</v>
      </c>
      <c r="H571" s="32">
        <f t="shared" si="38"/>
        <v>245.4</v>
      </c>
      <c r="I571" s="63">
        <v>50</v>
      </c>
      <c r="J571" s="62">
        <v>51</v>
      </c>
      <c r="K571" s="61">
        <v>52</v>
      </c>
      <c r="L571" s="56">
        <v>49</v>
      </c>
      <c r="M571" s="56">
        <v>43.4</v>
      </c>
      <c r="N571" s="32">
        <f t="shared" si="39"/>
        <v>246.5</v>
      </c>
      <c r="O571" s="63">
        <v>50</v>
      </c>
      <c r="P571" s="62">
        <v>51</v>
      </c>
      <c r="Q571" s="63">
        <v>50</v>
      </c>
      <c r="R571" s="56">
        <v>49</v>
      </c>
      <c r="S571" s="56">
        <v>46.5</v>
      </c>
      <c r="T571" s="19"/>
      <c r="U571" s="19"/>
    </row>
    <row r="572" spans="1:22" ht="18" customHeight="1">
      <c r="A572" s="19"/>
      <c r="B572" s="211"/>
      <c r="C572" s="83"/>
      <c r="D572" s="84">
        <v>9</v>
      </c>
      <c r="E572" s="1" t="s">
        <v>85</v>
      </c>
      <c r="F572" s="46">
        <v>10</v>
      </c>
      <c r="G572" s="38">
        <f t="shared" si="37"/>
        <v>491.85</v>
      </c>
      <c r="H572" s="59">
        <f t="shared" si="38"/>
        <v>250.12</v>
      </c>
      <c r="I572" s="56">
        <v>49</v>
      </c>
      <c r="J572" s="62">
        <v>51</v>
      </c>
      <c r="K572" s="61">
        <v>52</v>
      </c>
      <c r="L572" s="62">
        <v>51</v>
      </c>
      <c r="M572" s="56">
        <v>47.12</v>
      </c>
      <c r="N572" s="32">
        <f t="shared" si="39"/>
        <v>241.73</v>
      </c>
      <c r="O572" s="56">
        <v>49</v>
      </c>
      <c r="P572" s="62">
        <v>51</v>
      </c>
      <c r="Q572" s="62">
        <v>51</v>
      </c>
      <c r="R572" s="56">
        <v>48</v>
      </c>
      <c r="S572" s="56">
        <v>42.73</v>
      </c>
      <c r="T572" s="19"/>
      <c r="U572" s="19"/>
    </row>
    <row r="573" spans="1:22" ht="18" customHeight="1">
      <c r="A573" s="19"/>
      <c r="B573" s="211"/>
      <c r="C573" s="83"/>
      <c r="D573" s="84">
        <v>10</v>
      </c>
      <c r="E573" s="1" t="s">
        <v>89</v>
      </c>
      <c r="F573" s="46">
        <v>9</v>
      </c>
      <c r="G573" s="38">
        <f t="shared" si="37"/>
        <v>487.70000000000005</v>
      </c>
      <c r="H573" s="32">
        <f t="shared" si="38"/>
        <v>248.59</v>
      </c>
      <c r="I573" s="56">
        <v>49</v>
      </c>
      <c r="J573" s="62">
        <v>50.59</v>
      </c>
      <c r="K573" s="62">
        <v>51</v>
      </c>
      <c r="L573" s="63">
        <v>50</v>
      </c>
      <c r="M573" s="56">
        <v>48</v>
      </c>
      <c r="N573" s="32">
        <f t="shared" si="39"/>
        <v>239.11</v>
      </c>
      <c r="O573" s="56">
        <v>48</v>
      </c>
      <c r="P573" s="56">
        <v>47.11</v>
      </c>
      <c r="Q573" s="62">
        <v>51</v>
      </c>
      <c r="R573" s="56">
        <v>49</v>
      </c>
      <c r="S573" s="56">
        <v>44</v>
      </c>
      <c r="T573" s="19"/>
      <c r="U573" s="19"/>
    </row>
    <row r="574" spans="1:22" ht="18" customHeight="1">
      <c r="A574" s="19"/>
      <c r="B574" s="211"/>
      <c r="C574" s="83"/>
      <c r="D574" s="84">
        <v>11</v>
      </c>
      <c r="E574" s="1" t="s">
        <v>93</v>
      </c>
      <c r="F574" s="46">
        <v>8</v>
      </c>
      <c r="G574" s="38">
        <f t="shared" si="37"/>
        <v>487.03</v>
      </c>
      <c r="H574" s="32">
        <f t="shared" si="38"/>
        <v>249.03</v>
      </c>
      <c r="I574" s="56">
        <v>48</v>
      </c>
      <c r="J574" s="63">
        <v>50.03</v>
      </c>
      <c r="K574" s="61">
        <v>52</v>
      </c>
      <c r="L574" s="63">
        <v>50</v>
      </c>
      <c r="M574" s="56">
        <v>49</v>
      </c>
      <c r="N574" s="32">
        <f t="shared" si="39"/>
        <v>238</v>
      </c>
      <c r="O574" s="56">
        <v>48</v>
      </c>
      <c r="P574" s="56">
        <v>48</v>
      </c>
      <c r="Q574" s="56">
        <v>46</v>
      </c>
      <c r="R574" s="56">
        <v>48</v>
      </c>
      <c r="S574" s="56">
        <v>48</v>
      </c>
      <c r="T574" s="19"/>
      <c r="U574" s="19"/>
    </row>
    <row r="575" spans="1:22" ht="18" customHeight="1">
      <c r="A575" s="19"/>
      <c r="B575" s="211"/>
      <c r="C575" s="83"/>
      <c r="D575" s="84">
        <v>12</v>
      </c>
      <c r="E575" s="1" t="s">
        <v>110</v>
      </c>
      <c r="F575" s="46">
        <v>7</v>
      </c>
      <c r="G575" s="38">
        <f t="shared" si="37"/>
        <v>481.95299999999997</v>
      </c>
      <c r="H575" s="32">
        <f t="shared" si="38"/>
        <v>234.13300000000001</v>
      </c>
      <c r="I575" s="56">
        <v>48</v>
      </c>
      <c r="J575" s="56">
        <v>48</v>
      </c>
      <c r="K575" s="56">
        <v>47</v>
      </c>
      <c r="L575" s="56">
        <v>47</v>
      </c>
      <c r="M575" s="56">
        <v>44.133000000000003</v>
      </c>
      <c r="N575" s="32">
        <f t="shared" si="39"/>
        <v>247.82</v>
      </c>
      <c r="O575" s="62">
        <v>51</v>
      </c>
      <c r="P575" s="56">
        <v>49</v>
      </c>
      <c r="Q575" s="62">
        <v>51</v>
      </c>
      <c r="R575" s="56">
        <v>49</v>
      </c>
      <c r="S575" s="56">
        <v>47.82</v>
      </c>
      <c r="T575" s="19"/>
      <c r="U575" s="19"/>
    </row>
    <row r="576" spans="1:22" ht="18" customHeight="1">
      <c r="A576" s="19"/>
      <c r="B576" s="211"/>
      <c r="C576" s="83"/>
      <c r="D576" s="84">
        <v>13</v>
      </c>
      <c r="E576" s="1" t="s">
        <v>57</v>
      </c>
      <c r="F576" s="46">
        <v>6</v>
      </c>
      <c r="G576" s="38">
        <f t="shared" si="37"/>
        <v>474.53</v>
      </c>
      <c r="H576" s="32">
        <f t="shared" si="38"/>
        <v>237.32999999999998</v>
      </c>
      <c r="I576" s="56">
        <v>44.33</v>
      </c>
      <c r="J576" s="56">
        <v>49</v>
      </c>
      <c r="K576" s="63">
        <v>50</v>
      </c>
      <c r="L576" s="56">
        <v>49</v>
      </c>
      <c r="M576" s="56">
        <v>45</v>
      </c>
      <c r="N576" s="32">
        <f t="shared" si="39"/>
        <v>237.2</v>
      </c>
      <c r="O576" s="56">
        <v>46.2</v>
      </c>
      <c r="P576" s="56">
        <v>49</v>
      </c>
      <c r="Q576" s="56">
        <v>48</v>
      </c>
      <c r="R576" s="56">
        <v>48</v>
      </c>
      <c r="S576" s="56">
        <v>46</v>
      </c>
      <c r="T576" s="19"/>
      <c r="U576" s="19"/>
    </row>
    <row r="577" spans="1:21" ht="18" customHeight="1">
      <c r="A577" s="19"/>
      <c r="B577" s="211"/>
      <c r="C577" s="83"/>
      <c r="D577" s="84">
        <v>14</v>
      </c>
      <c r="E577" s="1" t="s">
        <v>56</v>
      </c>
      <c r="F577" s="46">
        <v>5</v>
      </c>
      <c r="G577" s="38">
        <f t="shared" si="37"/>
        <v>473.85</v>
      </c>
      <c r="H577" s="32">
        <f t="shared" si="38"/>
        <v>236.78</v>
      </c>
      <c r="I577" s="56">
        <v>48</v>
      </c>
      <c r="J577" s="63">
        <v>50</v>
      </c>
      <c r="K577" s="63">
        <v>50</v>
      </c>
      <c r="L577" s="56">
        <v>46</v>
      </c>
      <c r="M577" s="56">
        <v>42.78</v>
      </c>
      <c r="N577" s="32">
        <f t="shared" si="39"/>
        <v>237.07</v>
      </c>
      <c r="O577" s="56">
        <v>47</v>
      </c>
      <c r="P577" s="56">
        <v>49</v>
      </c>
      <c r="Q577" s="62">
        <v>51</v>
      </c>
      <c r="R577" s="56">
        <v>48</v>
      </c>
      <c r="S577" s="56">
        <v>42.07</v>
      </c>
      <c r="T577" s="19"/>
      <c r="U577" s="19"/>
    </row>
    <row r="578" spans="1:21" ht="18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</sheetData>
  <sortState ref="E97:R103">
    <sortCondition descending="1" ref="F97:F103"/>
  </sortState>
  <mergeCells count="987">
    <mergeCell ref="B93:D93"/>
    <mergeCell ref="F121:G121"/>
    <mergeCell ref="H121:I121"/>
    <mergeCell ref="J121:K121"/>
    <mergeCell ref="L121:M121"/>
    <mergeCell ref="F122:G122"/>
    <mergeCell ref="H122:I122"/>
    <mergeCell ref="J122:K122"/>
    <mergeCell ref="L122:M122"/>
    <mergeCell ref="J123:K123"/>
    <mergeCell ref="L123:M123"/>
    <mergeCell ref="F123:G123"/>
    <mergeCell ref="H123:I123"/>
    <mergeCell ref="J117:K117"/>
    <mergeCell ref="L117:M117"/>
    <mergeCell ref="J118:K118"/>
    <mergeCell ref="L118:M118"/>
    <mergeCell ref="F119:G119"/>
    <mergeCell ref="H119:I119"/>
    <mergeCell ref="J119:K119"/>
    <mergeCell ref="L119:M119"/>
    <mergeCell ref="H120:I120"/>
    <mergeCell ref="J120:K120"/>
    <mergeCell ref="L120:M120"/>
    <mergeCell ref="F118:G118"/>
    <mergeCell ref="H118:I118"/>
    <mergeCell ref="F120:G120"/>
    <mergeCell ref="F111:G111"/>
    <mergeCell ref="H111:I111"/>
    <mergeCell ref="J111:K111"/>
    <mergeCell ref="L111:M111"/>
    <mergeCell ref="F112:G112"/>
    <mergeCell ref="H112:I112"/>
    <mergeCell ref="J112:K112"/>
    <mergeCell ref="L112:M112"/>
    <mergeCell ref="F113:G113"/>
    <mergeCell ref="H113:I113"/>
    <mergeCell ref="J113:K113"/>
    <mergeCell ref="L113:M113"/>
    <mergeCell ref="F114:G114"/>
    <mergeCell ref="H114:I114"/>
    <mergeCell ref="J114:K114"/>
    <mergeCell ref="L114:M114"/>
    <mergeCell ref="F115:G115"/>
    <mergeCell ref="H115:I115"/>
    <mergeCell ref="J115:K115"/>
    <mergeCell ref="F160:G160"/>
    <mergeCell ref="H160:I160"/>
    <mergeCell ref="J160:K160"/>
    <mergeCell ref="L160:M160"/>
    <mergeCell ref="H148:I148"/>
    <mergeCell ref="J148:K148"/>
    <mergeCell ref="L148:M148"/>
    <mergeCell ref="F149:G149"/>
    <mergeCell ref="H149:I149"/>
    <mergeCell ref="D125:S125"/>
    <mergeCell ref="L115:M115"/>
    <mergeCell ref="F116:G116"/>
    <mergeCell ref="H116:I116"/>
    <mergeCell ref="J116:K116"/>
    <mergeCell ref="L116:M116"/>
    <mergeCell ref="F117:G117"/>
    <mergeCell ref="H117:I117"/>
    <mergeCell ref="H161:I161"/>
    <mergeCell ref="J161:K161"/>
    <mergeCell ref="L161:M161"/>
    <mergeCell ref="F157:G157"/>
    <mergeCell ref="H157:I157"/>
    <mergeCell ref="J157:K157"/>
    <mergeCell ref="L157:M157"/>
    <mergeCell ref="F158:G158"/>
    <mergeCell ref="H158:I158"/>
    <mergeCell ref="J158:K158"/>
    <mergeCell ref="L158:M158"/>
    <mergeCell ref="F159:G159"/>
    <mergeCell ref="H159:I159"/>
    <mergeCell ref="J159:K159"/>
    <mergeCell ref="L159:M159"/>
    <mergeCell ref="F345:G345"/>
    <mergeCell ref="H345:I345"/>
    <mergeCell ref="J345:K345"/>
    <mergeCell ref="L345:M345"/>
    <mergeCell ref="F346:G346"/>
    <mergeCell ref="H346:I346"/>
    <mergeCell ref="J346:K346"/>
    <mergeCell ref="F318:G318"/>
    <mergeCell ref="H318:I318"/>
    <mergeCell ref="L346:M346"/>
    <mergeCell ref="V37:V38"/>
    <mergeCell ref="V46:V47"/>
    <mergeCell ref="V48:V49"/>
    <mergeCell ref="F343:G343"/>
    <mergeCell ref="H343:I343"/>
    <mergeCell ref="J343:K343"/>
    <mergeCell ref="L343:M343"/>
    <mergeCell ref="F344:G344"/>
    <mergeCell ref="H344:I344"/>
    <mergeCell ref="J344:K344"/>
    <mergeCell ref="L344:M344"/>
    <mergeCell ref="F239:G239"/>
    <mergeCell ref="H239:I239"/>
    <mergeCell ref="F240:G240"/>
    <mergeCell ref="J239:K239"/>
    <mergeCell ref="L239:M239"/>
    <mergeCell ref="F241:G241"/>
    <mergeCell ref="H241:I241"/>
    <mergeCell ref="J241:K241"/>
    <mergeCell ref="L241:M241"/>
    <mergeCell ref="J318:K318"/>
    <mergeCell ref="L318:M318"/>
    <mergeCell ref="D320:S320"/>
    <mergeCell ref="T320:T322"/>
    <mergeCell ref="D321:D322"/>
    <mergeCell ref="E321:E322"/>
    <mergeCell ref="F321:F322"/>
    <mergeCell ref="G321:G322"/>
    <mergeCell ref="H321:M321"/>
    <mergeCell ref="N321:S321"/>
    <mergeCell ref="F315:G315"/>
    <mergeCell ref="H315:I315"/>
    <mergeCell ref="J315:K315"/>
    <mergeCell ref="L315:M315"/>
    <mergeCell ref="F316:G316"/>
    <mergeCell ref="H316:I316"/>
    <mergeCell ref="J316:K316"/>
    <mergeCell ref="L316:M316"/>
    <mergeCell ref="F317:G317"/>
    <mergeCell ref="H317:I317"/>
    <mergeCell ref="J317:K317"/>
    <mergeCell ref="L317:M317"/>
    <mergeCell ref="F312:G312"/>
    <mergeCell ref="H312:I312"/>
    <mergeCell ref="J312:K312"/>
    <mergeCell ref="L312:M312"/>
    <mergeCell ref="F313:G313"/>
    <mergeCell ref="H313:I313"/>
    <mergeCell ref="J313:K313"/>
    <mergeCell ref="L313:M313"/>
    <mergeCell ref="F314:G314"/>
    <mergeCell ref="H314:I314"/>
    <mergeCell ref="J314:K314"/>
    <mergeCell ref="L314:M314"/>
    <mergeCell ref="F309:G309"/>
    <mergeCell ref="H309:I309"/>
    <mergeCell ref="J309:K309"/>
    <mergeCell ref="L309:M309"/>
    <mergeCell ref="F310:G310"/>
    <mergeCell ref="H310:I310"/>
    <mergeCell ref="J310:K310"/>
    <mergeCell ref="L310:M310"/>
    <mergeCell ref="F311:G311"/>
    <mergeCell ref="H311:I311"/>
    <mergeCell ref="J311:K311"/>
    <mergeCell ref="L311:M311"/>
    <mergeCell ref="J306:K306"/>
    <mergeCell ref="L306:M306"/>
    <mergeCell ref="F307:G307"/>
    <mergeCell ref="H307:I307"/>
    <mergeCell ref="J307:K307"/>
    <mergeCell ref="L307:M307"/>
    <mergeCell ref="F308:G308"/>
    <mergeCell ref="H308:I308"/>
    <mergeCell ref="J308:K308"/>
    <mergeCell ref="L308:M308"/>
    <mergeCell ref="T282:T284"/>
    <mergeCell ref="D283:D284"/>
    <mergeCell ref="E283:E284"/>
    <mergeCell ref="F283:F284"/>
    <mergeCell ref="G283:G284"/>
    <mergeCell ref="H283:M283"/>
    <mergeCell ref="N283:S283"/>
    <mergeCell ref="C302:C336"/>
    <mergeCell ref="D302:O302"/>
    <mergeCell ref="D303:D304"/>
    <mergeCell ref="E303:E304"/>
    <mergeCell ref="F303:G304"/>
    <mergeCell ref="H303:I304"/>
    <mergeCell ref="J303:K304"/>
    <mergeCell ref="L303:M304"/>
    <mergeCell ref="N303:N304"/>
    <mergeCell ref="O303:O304"/>
    <mergeCell ref="R303:T309"/>
    <mergeCell ref="F305:G305"/>
    <mergeCell ref="H305:I305"/>
    <mergeCell ref="J305:K305"/>
    <mergeCell ref="L305:M305"/>
    <mergeCell ref="F306:G306"/>
    <mergeCell ref="H306:I306"/>
    <mergeCell ref="F279:G279"/>
    <mergeCell ref="J279:K279"/>
    <mergeCell ref="L279:M279"/>
    <mergeCell ref="F280:G280"/>
    <mergeCell ref="H280:I280"/>
    <mergeCell ref="J280:K280"/>
    <mergeCell ref="L280:M280"/>
    <mergeCell ref="D282:S282"/>
    <mergeCell ref="H279:I279"/>
    <mergeCell ref="F276:G276"/>
    <mergeCell ref="H276:I276"/>
    <mergeCell ref="J276:K276"/>
    <mergeCell ref="L276:M276"/>
    <mergeCell ref="F277:G277"/>
    <mergeCell ref="H277:I277"/>
    <mergeCell ref="J277:K277"/>
    <mergeCell ref="L277:M277"/>
    <mergeCell ref="F278:G278"/>
    <mergeCell ref="H278:I278"/>
    <mergeCell ref="J278:K278"/>
    <mergeCell ref="L278:M278"/>
    <mergeCell ref="F273:G273"/>
    <mergeCell ref="H273:I273"/>
    <mergeCell ref="J273:K273"/>
    <mergeCell ref="L273:M273"/>
    <mergeCell ref="F274:G274"/>
    <mergeCell ref="J274:K274"/>
    <mergeCell ref="L274:M274"/>
    <mergeCell ref="H274:I274"/>
    <mergeCell ref="F275:G275"/>
    <mergeCell ref="H275:I275"/>
    <mergeCell ref="J275:K275"/>
    <mergeCell ref="L275:M275"/>
    <mergeCell ref="B264:B336"/>
    <mergeCell ref="C264:C298"/>
    <mergeCell ref="D264:O264"/>
    <mergeCell ref="D265:D266"/>
    <mergeCell ref="E265:E266"/>
    <mergeCell ref="F265:G266"/>
    <mergeCell ref="H265:I266"/>
    <mergeCell ref="J265:K266"/>
    <mergeCell ref="L265:M266"/>
    <mergeCell ref="N265:N266"/>
    <mergeCell ref="O265:O266"/>
    <mergeCell ref="F267:G267"/>
    <mergeCell ref="H267:I267"/>
    <mergeCell ref="J267:K267"/>
    <mergeCell ref="L267:M267"/>
    <mergeCell ref="F268:G268"/>
    <mergeCell ref="H268:I268"/>
    <mergeCell ref="J268:K268"/>
    <mergeCell ref="L268:M268"/>
    <mergeCell ref="F269:G269"/>
    <mergeCell ref="H269:I269"/>
    <mergeCell ref="J269:K269"/>
    <mergeCell ref="L269:M269"/>
    <mergeCell ref="F270:G270"/>
    <mergeCell ref="B429:B501"/>
    <mergeCell ref="B505:B577"/>
    <mergeCell ref="B94:D94"/>
    <mergeCell ref="Q432:R432"/>
    <mergeCell ref="Q468:T475"/>
    <mergeCell ref="Q477:T483"/>
    <mergeCell ref="R435:T442"/>
    <mergeCell ref="Q544:T550"/>
    <mergeCell ref="Q553:T559"/>
    <mergeCell ref="F85:F86"/>
    <mergeCell ref="N544:N545"/>
    <mergeCell ref="B85:E86"/>
    <mergeCell ref="G562:G563"/>
    <mergeCell ref="F547:G547"/>
    <mergeCell ref="H547:I547"/>
    <mergeCell ref="J547:K547"/>
    <mergeCell ref="L547:M547"/>
    <mergeCell ref="F548:G548"/>
    <mergeCell ref="H548:I548"/>
    <mergeCell ref="C467:C501"/>
    <mergeCell ref="L471:M471"/>
    <mergeCell ref="F472:G472"/>
    <mergeCell ref="H472:I472"/>
    <mergeCell ref="C543:C569"/>
    <mergeCell ref="G96:R96"/>
    <mergeCell ref="N524:S524"/>
    <mergeCell ref="N562:S562"/>
    <mergeCell ref="F562:F563"/>
    <mergeCell ref="J544:K545"/>
    <mergeCell ref="O544:O545"/>
    <mergeCell ref="G524:G525"/>
    <mergeCell ref="H506:I507"/>
    <mergeCell ref="J506:K507"/>
    <mergeCell ref="F506:G507"/>
    <mergeCell ref="P508:Q508"/>
    <mergeCell ref="F508:G508"/>
    <mergeCell ref="F509:G509"/>
    <mergeCell ref="F510:G510"/>
    <mergeCell ref="F511:G511"/>
    <mergeCell ref="N506:N507"/>
    <mergeCell ref="D543:O543"/>
    <mergeCell ref="H524:M524"/>
    <mergeCell ref="D524:D525"/>
    <mergeCell ref="E524:E525"/>
    <mergeCell ref="O506:O507"/>
    <mergeCell ref="E506:E507"/>
    <mergeCell ref="D544:D545"/>
    <mergeCell ref="E544:E545"/>
    <mergeCell ref="H33:I33"/>
    <mergeCell ref="D60:D81"/>
    <mergeCell ref="H4:T4"/>
    <mergeCell ref="R33:S33"/>
    <mergeCell ref="H31:S31"/>
    <mergeCell ref="N6:O6"/>
    <mergeCell ref="B31:B57"/>
    <mergeCell ref="T5:T20"/>
    <mergeCell ref="T31:T48"/>
    <mergeCell ref="G32:G33"/>
    <mergeCell ref="N33:O33"/>
    <mergeCell ref="J33:K33"/>
    <mergeCell ref="L33:M33"/>
    <mergeCell ref="P33:Q33"/>
    <mergeCell ref="F32:F33"/>
    <mergeCell ref="E32:E33"/>
    <mergeCell ref="C32:D33"/>
    <mergeCell ref="S2:T2"/>
    <mergeCell ref="H6:I6"/>
    <mergeCell ref="C5:D6"/>
    <mergeCell ref="E5:E6"/>
    <mergeCell ref="F5:F6"/>
    <mergeCell ref="G5:G6"/>
    <mergeCell ref="E2:R2"/>
    <mergeCell ref="B2:D2"/>
    <mergeCell ref="P6:Q6"/>
    <mergeCell ref="R6:S6"/>
    <mergeCell ref="B4:B29"/>
    <mergeCell ref="J6:K6"/>
    <mergeCell ref="L6:M6"/>
    <mergeCell ref="G85:R85"/>
    <mergeCell ref="E562:E563"/>
    <mergeCell ref="L513:M513"/>
    <mergeCell ref="C429:C463"/>
    <mergeCell ref="D429:O429"/>
    <mergeCell ref="D430:D431"/>
    <mergeCell ref="E430:E431"/>
    <mergeCell ref="F430:G431"/>
    <mergeCell ref="J472:K472"/>
    <mergeCell ref="H430:I431"/>
    <mergeCell ref="J430:K431"/>
    <mergeCell ref="L430:M431"/>
    <mergeCell ref="N430:N431"/>
    <mergeCell ref="O430:O431"/>
    <mergeCell ref="F435:G435"/>
    <mergeCell ref="H435:I435"/>
    <mergeCell ref="J435:K435"/>
    <mergeCell ref="L435:M435"/>
    <mergeCell ref="F432:G432"/>
    <mergeCell ref="H432:I432"/>
    <mergeCell ref="J432:K432"/>
    <mergeCell ref="L432:M432"/>
    <mergeCell ref="F433:G433"/>
    <mergeCell ref="H433:I433"/>
    <mergeCell ref="B96:E97"/>
    <mergeCell ref="F96:F97"/>
    <mergeCell ref="C505:C539"/>
    <mergeCell ref="D523:S523"/>
    <mergeCell ref="D561:S561"/>
    <mergeCell ref="F524:F525"/>
    <mergeCell ref="L506:M507"/>
    <mergeCell ref="D505:O505"/>
    <mergeCell ref="L544:M545"/>
    <mergeCell ref="D562:D563"/>
    <mergeCell ref="H562:M562"/>
    <mergeCell ref="H544:I545"/>
    <mergeCell ref="F544:G545"/>
    <mergeCell ref="D506:D507"/>
    <mergeCell ref="B91:D91"/>
    <mergeCell ref="B92:D92"/>
    <mergeCell ref="B89:D89"/>
    <mergeCell ref="B90:D90"/>
    <mergeCell ref="B87:D87"/>
    <mergeCell ref="B88:D88"/>
    <mergeCell ref="J516:K516"/>
    <mergeCell ref="H521:I521"/>
    <mergeCell ref="J521:K521"/>
    <mergeCell ref="F520:G520"/>
    <mergeCell ref="J433:K433"/>
    <mergeCell ref="L433:M433"/>
    <mergeCell ref="F434:G434"/>
    <mergeCell ref="H434:I434"/>
    <mergeCell ref="J434:K434"/>
    <mergeCell ref="L434:M434"/>
    <mergeCell ref="J482:K482"/>
    <mergeCell ref="L482:M482"/>
    <mergeCell ref="F480:G480"/>
    <mergeCell ref="D447:S447"/>
    <mergeCell ref="D448:D449"/>
    <mergeCell ref="E448:E449"/>
    <mergeCell ref="F448:F449"/>
    <mergeCell ref="G448:G449"/>
    <mergeCell ref="H448:M448"/>
    <mergeCell ref="N448:S448"/>
    <mergeCell ref="F440:G440"/>
    <mergeCell ref="H440:I440"/>
    <mergeCell ref="J440:K440"/>
    <mergeCell ref="L440:M440"/>
    <mergeCell ref="N468:N469"/>
    <mergeCell ref="O468:O469"/>
    <mergeCell ref="J437:K437"/>
    <mergeCell ref="L437:M437"/>
    <mergeCell ref="N486:S486"/>
    <mergeCell ref="T485:T487"/>
    <mergeCell ref="F470:G470"/>
    <mergeCell ref="H470:I470"/>
    <mergeCell ref="J470:K470"/>
    <mergeCell ref="L470:M470"/>
    <mergeCell ref="F471:G471"/>
    <mergeCell ref="H471:I471"/>
    <mergeCell ref="J471:K471"/>
    <mergeCell ref="F476:G476"/>
    <mergeCell ref="H476:I476"/>
    <mergeCell ref="J476:K476"/>
    <mergeCell ref="L476:M476"/>
    <mergeCell ref="L472:M472"/>
    <mergeCell ref="J474:K474"/>
    <mergeCell ref="L474:M474"/>
    <mergeCell ref="F475:G475"/>
    <mergeCell ref="H475:I475"/>
    <mergeCell ref="F483:G483"/>
    <mergeCell ref="F481:G481"/>
    <mergeCell ref="F482:G482"/>
    <mergeCell ref="J483:K483"/>
    <mergeCell ref="L483:M483"/>
    <mergeCell ref="H481:I481"/>
    <mergeCell ref="J508:K508"/>
    <mergeCell ref="H509:I509"/>
    <mergeCell ref="J509:K509"/>
    <mergeCell ref="F517:G517"/>
    <mergeCell ref="F518:G518"/>
    <mergeCell ref="F519:G519"/>
    <mergeCell ref="J512:K512"/>
    <mergeCell ref="H513:I513"/>
    <mergeCell ref="J513:K513"/>
    <mergeCell ref="H516:I516"/>
    <mergeCell ref="H517:I517"/>
    <mergeCell ref="J517:K517"/>
    <mergeCell ref="J439:K439"/>
    <mergeCell ref="L439:M439"/>
    <mergeCell ref="L516:M516"/>
    <mergeCell ref="L515:M515"/>
    <mergeCell ref="H512:I512"/>
    <mergeCell ref="J478:K478"/>
    <mergeCell ref="L478:M478"/>
    <mergeCell ref="H510:I510"/>
    <mergeCell ref="J510:K510"/>
    <mergeCell ref="L510:M510"/>
    <mergeCell ref="H511:I511"/>
    <mergeCell ref="J511:K511"/>
    <mergeCell ref="L511:M511"/>
    <mergeCell ref="L508:M508"/>
    <mergeCell ref="L509:M509"/>
    <mergeCell ref="L512:M512"/>
    <mergeCell ref="H486:M486"/>
    <mergeCell ref="H483:I483"/>
    <mergeCell ref="J475:K475"/>
    <mergeCell ref="L475:M475"/>
    <mergeCell ref="L481:M481"/>
    <mergeCell ref="H482:I482"/>
    <mergeCell ref="H480:I480"/>
    <mergeCell ref="H508:I508"/>
    <mergeCell ref="T447:T449"/>
    <mergeCell ref="F436:G436"/>
    <mergeCell ref="H436:I436"/>
    <mergeCell ref="J436:K436"/>
    <mergeCell ref="L436:M436"/>
    <mergeCell ref="F437:G437"/>
    <mergeCell ref="H437:I437"/>
    <mergeCell ref="D485:S485"/>
    <mergeCell ref="D486:D487"/>
    <mergeCell ref="E486:E487"/>
    <mergeCell ref="F486:F487"/>
    <mergeCell ref="G486:G487"/>
    <mergeCell ref="F473:G473"/>
    <mergeCell ref="H473:I473"/>
    <mergeCell ref="J473:K473"/>
    <mergeCell ref="L473:M473"/>
    <mergeCell ref="F474:G474"/>
    <mergeCell ref="H474:I474"/>
    <mergeCell ref="F438:G438"/>
    <mergeCell ref="H438:I438"/>
    <mergeCell ref="J438:K438"/>
    <mergeCell ref="L438:M438"/>
    <mergeCell ref="F439:G439"/>
    <mergeCell ref="H439:I439"/>
    <mergeCell ref="H468:I469"/>
    <mergeCell ref="J468:K469"/>
    <mergeCell ref="L468:M469"/>
    <mergeCell ref="D467:O467"/>
    <mergeCell ref="D468:D469"/>
    <mergeCell ref="L521:M521"/>
    <mergeCell ref="H518:I518"/>
    <mergeCell ref="J518:K518"/>
    <mergeCell ref="L518:M518"/>
    <mergeCell ref="H519:I519"/>
    <mergeCell ref="J519:K519"/>
    <mergeCell ref="L519:M519"/>
    <mergeCell ref="H520:I520"/>
    <mergeCell ref="J520:K520"/>
    <mergeCell ref="L520:M520"/>
    <mergeCell ref="L517:M517"/>
    <mergeCell ref="H514:I514"/>
    <mergeCell ref="J514:K514"/>
    <mergeCell ref="L514:M514"/>
    <mergeCell ref="H515:I515"/>
    <mergeCell ref="J515:K515"/>
    <mergeCell ref="E468:E469"/>
    <mergeCell ref="J481:K481"/>
    <mergeCell ref="F516:G516"/>
    <mergeCell ref="F441:G441"/>
    <mergeCell ref="H441:I441"/>
    <mergeCell ref="J441:K441"/>
    <mergeCell ref="L441:M441"/>
    <mergeCell ref="F442:G442"/>
    <mergeCell ref="H442:I442"/>
    <mergeCell ref="J442:K442"/>
    <mergeCell ref="L442:M442"/>
    <mergeCell ref="F445:G445"/>
    <mergeCell ref="H445:I445"/>
    <mergeCell ref="J445:K445"/>
    <mergeCell ref="L445:M445"/>
    <mergeCell ref="H546:I546"/>
    <mergeCell ref="J546:K546"/>
    <mergeCell ref="L546:M546"/>
    <mergeCell ref="F443:G443"/>
    <mergeCell ref="H443:I443"/>
    <mergeCell ref="J443:K443"/>
    <mergeCell ref="L443:M443"/>
    <mergeCell ref="F444:G444"/>
    <mergeCell ref="H444:I444"/>
    <mergeCell ref="J444:K444"/>
    <mergeCell ref="L444:M444"/>
    <mergeCell ref="J480:K480"/>
    <mergeCell ref="L480:M480"/>
    <mergeCell ref="F477:G477"/>
    <mergeCell ref="H477:I477"/>
    <mergeCell ref="J477:K477"/>
    <mergeCell ref="L477:M477"/>
    <mergeCell ref="F478:G478"/>
    <mergeCell ref="H478:I478"/>
    <mergeCell ref="F479:G479"/>
    <mergeCell ref="H479:I479"/>
    <mergeCell ref="J479:K479"/>
    <mergeCell ref="L479:M479"/>
    <mergeCell ref="F468:G469"/>
    <mergeCell ref="F521:G521"/>
    <mergeCell ref="F512:G512"/>
    <mergeCell ref="F513:G513"/>
    <mergeCell ref="F514:G514"/>
    <mergeCell ref="F515:G515"/>
    <mergeCell ref="F554:G554"/>
    <mergeCell ref="H554:I554"/>
    <mergeCell ref="J554:K554"/>
    <mergeCell ref="L554:M554"/>
    <mergeCell ref="F550:G550"/>
    <mergeCell ref="H550:I550"/>
    <mergeCell ref="J550:K550"/>
    <mergeCell ref="L550:M550"/>
    <mergeCell ref="F551:G551"/>
    <mergeCell ref="H551:I551"/>
    <mergeCell ref="J551:K551"/>
    <mergeCell ref="L551:M551"/>
    <mergeCell ref="J548:K548"/>
    <mergeCell ref="L548:M548"/>
    <mergeCell ref="F549:G549"/>
    <mergeCell ref="H549:I549"/>
    <mergeCell ref="J549:K549"/>
    <mergeCell ref="L549:M549"/>
    <mergeCell ref="F546:G546"/>
    <mergeCell ref="F555:G555"/>
    <mergeCell ref="H555:I555"/>
    <mergeCell ref="J555:K555"/>
    <mergeCell ref="L555:M555"/>
    <mergeCell ref="F552:G552"/>
    <mergeCell ref="H552:I552"/>
    <mergeCell ref="J552:K552"/>
    <mergeCell ref="L552:M552"/>
    <mergeCell ref="F553:G553"/>
    <mergeCell ref="H553:I553"/>
    <mergeCell ref="J553:K553"/>
    <mergeCell ref="L553:M553"/>
    <mergeCell ref="F558:G558"/>
    <mergeCell ref="H558:I558"/>
    <mergeCell ref="J558:K558"/>
    <mergeCell ref="L558:M558"/>
    <mergeCell ref="F559:G559"/>
    <mergeCell ref="H559:I559"/>
    <mergeCell ref="J559:K559"/>
    <mergeCell ref="L559:M559"/>
    <mergeCell ref="F556:G556"/>
    <mergeCell ref="H556:I556"/>
    <mergeCell ref="J556:K556"/>
    <mergeCell ref="L556:M556"/>
    <mergeCell ref="F557:G557"/>
    <mergeCell ref="H557:I557"/>
    <mergeCell ref="J557:K557"/>
    <mergeCell ref="L557:M557"/>
    <mergeCell ref="B340:B424"/>
    <mergeCell ref="C340:C380"/>
    <mergeCell ref="D340:O340"/>
    <mergeCell ref="D341:D342"/>
    <mergeCell ref="E341:E342"/>
    <mergeCell ref="F341:G342"/>
    <mergeCell ref="H341:I342"/>
    <mergeCell ref="J341:K342"/>
    <mergeCell ref="L341:M342"/>
    <mergeCell ref="N341:N342"/>
    <mergeCell ref="O341:O342"/>
    <mergeCell ref="C384:C424"/>
    <mergeCell ref="D405:S405"/>
    <mergeCell ref="J394:K394"/>
    <mergeCell ref="L394:M394"/>
    <mergeCell ref="H395:I395"/>
    <mergeCell ref="J395:K395"/>
    <mergeCell ref="L395:M395"/>
    <mergeCell ref="H396:I396"/>
    <mergeCell ref="J396:K396"/>
    <mergeCell ref="L396:M396"/>
    <mergeCell ref="H397:I397"/>
    <mergeCell ref="J397:K397"/>
    <mergeCell ref="L397:M397"/>
    <mergeCell ref="R385:T391"/>
    <mergeCell ref="R393:T397"/>
    <mergeCell ref="D361:S361"/>
    <mergeCell ref="T361:T363"/>
    <mergeCell ref="D362:D363"/>
    <mergeCell ref="E362:E363"/>
    <mergeCell ref="F362:F363"/>
    <mergeCell ref="G362:G363"/>
    <mergeCell ref="H362:M362"/>
    <mergeCell ref="N362:S362"/>
    <mergeCell ref="D384:O384"/>
    <mergeCell ref="D385:D386"/>
    <mergeCell ref="E385:E386"/>
    <mergeCell ref="F385:G386"/>
    <mergeCell ref="H385:I386"/>
    <mergeCell ref="J385:K386"/>
    <mergeCell ref="L385:M386"/>
    <mergeCell ref="N385:N386"/>
    <mergeCell ref="O385:O386"/>
    <mergeCell ref="L392:M392"/>
    <mergeCell ref="H393:I393"/>
    <mergeCell ref="J393:K393"/>
    <mergeCell ref="L393:M393"/>
    <mergeCell ref="H394:I394"/>
    <mergeCell ref="T405:T407"/>
    <mergeCell ref="D406:D407"/>
    <mergeCell ref="E406:E407"/>
    <mergeCell ref="F406:F407"/>
    <mergeCell ref="G406:G407"/>
    <mergeCell ref="H406:M406"/>
    <mergeCell ref="N406:S406"/>
    <mergeCell ref="F394:G394"/>
    <mergeCell ref="F395:G395"/>
    <mergeCell ref="F396:G396"/>
    <mergeCell ref="F397:G397"/>
    <mergeCell ref="F398:G398"/>
    <mergeCell ref="F399:G399"/>
    <mergeCell ref="F400:G400"/>
    <mergeCell ref="F401:G401"/>
    <mergeCell ref="F402:G402"/>
    <mergeCell ref="F403:G403"/>
    <mergeCell ref="H398:I398"/>
    <mergeCell ref="J398:K398"/>
    <mergeCell ref="H403:I403"/>
    <mergeCell ref="J403:K403"/>
    <mergeCell ref="L403:M403"/>
    <mergeCell ref="H402:I402"/>
    <mergeCell ref="J402:K402"/>
    <mergeCell ref="V6:W6"/>
    <mergeCell ref="V33:W33"/>
    <mergeCell ref="F387:G387"/>
    <mergeCell ref="F388:G388"/>
    <mergeCell ref="F389:G389"/>
    <mergeCell ref="F390:G390"/>
    <mergeCell ref="F391:G391"/>
    <mergeCell ref="F392:G392"/>
    <mergeCell ref="F393:G393"/>
    <mergeCell ref="H387:I387"/>
    <mergeCell ref="J387:K387"/>
    <mergeCell ref="L387:M387"/>
    <mergeCell ref="H388:I388"/>
    <mergeCell ref="J388:K388"/>
    <mergeCell ref="L388:M388"/>
    <mergeCell ref="H389:I389"/>
    <mergeCell ref="J389:K389"/>
    <mergeCell ref="L389:M389"/>
    <mergeCell ref="H390:I390"/>
    <mergeCell ref="J390:K390"/>
    <mergeCell ref="L390:M390"/>
    <mergeCell ref="H391:I391"/>
    <mergeCell ref="J391:K391"/>
    <mergeCell ref="L391:M391"/>
    <mergeCell ref="F347:G347"/>
    <mergeCell ref="H347:I347"/>
    <mergeCell ref="J347:K347"/>
    <mergeCell ref="L347:M347"/>
    <mergeCell ref="F348:G348"/>
    <mergeCell ref="H348:I348"/>
    <mergeCell ref="J348:K348"/>
    <mergeCell ref="L348:M348"/>
    <mergeCell ref="F349:G349"/>
    <mergeCell ref="H349:I349"/>
    <mergeCell ref="J349:K349"/>
    <mergeCell ref="L349:M349"/>
    <mergeCell ref="J350:K350"/>
    <mergeCell ref="L350:M350"/>
    <mergeCell ref="F351:G351"/>
    <mergeCell ref="L398:M398"/>
    <mergeCell ref="H399:I399"/>
    <mergeCell ref="J399:K399"/>
    <mergeCell ref="F352:G352"/>
    <mergeCell ref="H352:I352"/>
    <mergeCell ref="J352:K352"/>
    <mergeCell ref="L352:M352"/>
    <mergeCell ref="F353:G353"/>
    <mergeCell ref="H353:I353"/>
    <mergeCell ref="J353:K353"/>
    <mergeCell ref="L353:M353"/>
    <mergeCell ref="F354:G354"/>
    <mergeCell ref="H354:I354"/>
    <mergeCell ref="J354:K354"/>
    <mergeCell ref="L354:M354"/>
    <mergeCell ref="F358:G358"/>
    <mergeCell ref="H358:I358"/>
    <mergeCell ref="J358:K358"/>
    <mergeCell ref="L358:M358"/>
    <mergeCell ref="F359:G359"/>
    <mergeCell ref="H359:I359"/>
    <mergeCell ref="L402:M402"/>
    <mergeCell ref="L399:M399"/>
    <mergeCell ref="H400:I400"/>
    <mergeCell ref="J400:K400"/>
    <mergeCell ref="L400:M400"/>
    <mergeCell ref="H401:I401"/>
    <mergeCell ref="J401:K401"/>
    <mergeCell ref="L401:M401"/>
    <mergeCell ref="H392:I392"/>
    <mergeCell ref="J392:K392"/>
    <mergeCell ref="J359:K359"/>
    <mergeCell ref="L359:M359"/>
    <mergeCell ref="F355:G355"/>
    <mergeCell ref="H355:I355"/>
    <mergeCell ref="J355:K355"/>
    <mergeCell ref="L355:M355"/>
    <mergeCell ref="F356:G356"/>
    <mergeCell ref="H356:I356"/>
    <mergeCell ref="J356:K356"/>
    <mergeCell ref="L356:M356"/>
    <mergeCell ref="F357:G357"/>
    <mergeCell ref="H357:I357"/>
    <mergeCell ref="J357:K357"/>
    <mergeCell ref="L357:M357"/>
    <mergeCell ref="B184:B260"/>
    <mergeCell ref="C184:C220"/>
    <mergeCell ref="D184:O184"/>
    <mergeCell ref="D185:D186"/>
    <mergeCell ref="E185:E186"/>
    <mergeCell ref="F185:G186"/>
    <mergeCell ref="H185:I186"/>
    <mergeCell ref="J185:K186"/>
    <mergeCell ref="L185:M186"/>
    <mergeCell ref="N185:N186"/>
    <mergeCell ref="O185:O186"/>
    <mergeCell ref="F187:G187"/>
    <mergeCell ref="H187:I187"/>
    <mergeCell ref="J187:K187"/>
    <mergeCell ref="L187:M187"/>
    <mergeCell ref="F188:G188"/>
    <mergeCell ref="H188:I188"/>
    <mergeCell ref="J188:K188"/>
    <mergeCell ref="L188:M188"/>
    <mergeCell ref="F189:G189"/>
    <mergeCell ref="H189:I189"/>
    <mergeCell ref="J189:K189"/>
    <mergeCell ref="L189:M189"/>
    <mergeCell ref="F190:G190"/>
    <mergeCell ref="H190:I190"/>
    <mergeCell ref="J190:K190"/>
    <mergeCell ref="L190:M190"/>
    <mergeCell ref="F191:G191"/>
    <mergeCell ref="H191:I191"/>
    <mergeCell ref="J191:K191"/>
    <mergeCell ref="L191:M191"/>
    <mergeCell ref="F192:G192"/>
    <mergeCell ref="H192:I192"/>
    <mergeCell ref="J192:K192"/>
    <mergeCell ref="L192:M192"/>
    <mergeCell ref="F193:G193"/>
    <mergeCell ref="H193:I193"/>
    <mergeCell ref="J193:K193"/>
    <mergeCell ref="L193:M193"/>
    <mergeCell ref="F194:G194"/>
    <mergeCell ref="H194:I194"/>
    <mergeCell ref="J194:K194"/>
    <mergeCell ref="L194:M194"/>
    <mergeCell ref="F195:G195"/>
    <mergeCell ref="H195:I195"/>
    <mergeCell ref="J195:K195"/>
    <mergeCell ref="L195:M195"/>
    <mergeCell ref="F196:G196"/>
    <mergeCell ref="H196:I196"/>
    <mergeCell ref="J196:K196"/>
    <mergeCell ref="L196:M196"/>
    <mergeCell ref="F197:G197"/>
    <mergeCell ref="H197:I197"/>
    <mergeCell ref="J197:K197"/>
    <mergeCell ref="L197:M197"/>
    <mergeCell ref="F198:G198"/>
    <mergeCell ref="H198:I198"/>
    <mergeCell ref="J198:K198"/>
    <mergeCell ref="L198:M198"/>
    <mergeCell ref="F199:G199"/>
    <mergeCell ref="H199:I199"/>
    <mergeCell ref="J199:K199"/>
    <mergeCell ref="L199:M199"/>
    <mergeCell ref="F201:G201"/>
    <mergeCell ref="H201:I201"/>
    <mergeCell ref="J201:K201"/>
    <mergeCell ref="L201:M201"/>
    <mergeCell ref="D203:S203"/>
    <mergeCell ref="H200:I200"/>
    <mergeCell ref="F200:G200"/>
    <mergeCell ref="J200:K200"/>
    <mergeCell ref="L200:M200"/>
    <mergeCell ref="D204:D205"/>
    <mergeCell ref="E204:E205"/>
    <mergeCell ref="F204:F205"/>
    <mergeCell ref="G204:G205"/>
    <mergeCell ref="H204:M204"/>
    <mergeCell ref="N204:S204"/>
    <mergeCell ref="C224:C260"/>
    <mergeCell ref="D224:O224"/>
    <mergeCell ref="D225:D226"/>
    <mergeCell ref="E225:E226"/>
    <mergeCell ref="F225:G226"/>
    <mergeCell ref="H225:I226"/>
    <mergeCell ref="J225:K226"/>
    <mergeCell ref="L225:M226"/>
    <mergeCell ref="N225:N226"/>
    <mergeCell ref="O225:O226"/>
    <mergeCell ref="R225:T231"/>
    <mergeCell ref="F227:G227"/>
    <mergeCell ref="H227:I227"/>
    <mergeCell ref="J227:K227"/>
    <mergeCell ref="L227:M227"/>
    <mergeCell ref="F228:G228"/>
    <mergeCell ref="H228:I228"/>
    <mergeCell ref="F229:G229"/>
    <mergeCell ref="T203:T205"/>
    <mergeCell ref="H240:I240"/>
    <mergeCell ref="J240:K240"/>
    <mergeCell ref="L240:M240"/>
    <mergeCell ref="F234:G234"/>
    <mergeCell ref="H234:I234"/>
    <mergeCell ref="J234:K234"/>
    <mergeCell ref="L234:M234"/>
    <mergeCell ref="F235:G235"/>
    <mergeCell ref="H235:I235"/>
    <mergeCell ref="J235:K235"/>
    <mergeCell ref="L235:M235"/>
    <mergeCell ref="F236:G236"/>
    <mergeCell ref="H236:I236"/>
    <mergeCell ref="J236:K236"/>
    <mergeCell ref="L236:M236"/>
    <mergeCell ref="F237:G237"/>
    <mergeCell ref="H232:I232"/>
    <mergeCell ref="J232:K232"/>
    <mergeCell ref="L232:M232"/>
    <mergeCell ref="F233:G233"/>
    <mergeCell ref="H233:I233"/>
    <mergeCell ref="J233:K233"/>
    <mergeCell ref="L233:M233"/>
    <mergeCell ref="H229:I229"/>
    <mergeCell ref="J229:K229"/>
    <mergeCell ref="L229:M229"/>
    <mergeCell ref="F230:G230"/>
    <mergeCell ref="H230:I230"/>
    <mergeCell ref="J230:K230"/>
    <mergeCell ref="L230:M230"/>
    <mergeCell ref="Q343:R343"/>
    <mergeCell ref="R345:T351"/>
    <mergeCell ref="D243:S243"/>
    <mergeCell ref="T243:T245"/>
    <mergeCell ref="D244:D245"/>
    <mergeCell ref="E244:E245"/>
    <mergeCell ref="F244:F245"/>
    <mergeCell ref="G244:G245"/>
    <mergeCell ref="H244:M244"/>
    <mergeCell ref="N244:S244"/>
    <mergeCell ref="H351:I351"/>
    <mergeCell ref="J351:K351"/>
    <mergeCell ref="L351:M351"/>
    <mergeCell ref="H270:I270"/>
    <mergeCell ref="J270:K270"/>
    <mergeCell ref="L270:M270"/>
    <mergeCell ref="F271:G271"/>
    <mergeCell ref="H271:I271"/>
    <mergeCell ref="J271:K271"/>
    <mergeCell ref="L271:M271"/>
    <mergeCell ref="F272:G272"/>
    <mergeCell ref="H272:I272"/>
    <mergeCell ref="F350:G350"/>
    <mergeCell ref="H350:I350"/>
    <mergeCell ref="B108:B180"/>
    <mergeCell ref="C108:C140"/>
    <mergeCell ref="D108:O108"/>
    <mergeCell ref="D109:D110"/>
    <mergeCell ref="E109:E110"/>
    <mergeCell ref="F109:G110"/>
    <mergeCell ref="H109:I110"/>
    <mergeCell ref="J109:K110"/>
    <mergeCell ref="L109:M110"/>
    <mergeCell ref="N109:N110"/>
    <mergeCell ref="O109:O110"/>
    <mergeCell ref="L156:M156"/>
    <mergeCell ref="F147:G147"/>
    <mergeCell ref="H147:I147"/>
    <mergeCell ref="J147:K147"/>
    <mergeCell ref="L147:M147"/>
    <mergeCell ref="F148:G148"/>
    <mergeCell ref="T125:T127"/>
    <mergeCell ref="D126:D127"/>
    <mergeCell ref="E126:E127"/>
    <mergeCell ref="F126:F127"/>
    <mergeCell ref="G126:G127"/>
    <mergeCell ref="H126:M126"/>
    <mergeCell ref="N126:S126"/>
    <mergeCell ref="J272:K272"/>
    <mergeCell ref="L272:M272"/>
    <mergeCell ref="J228:K228"/>
    <mergeCell ref="L228:M228"/>
    <mergeCell ref="H237:I237"/>
    <mergeCell ref="J237:K237"/>
    <mergeCell ref="L237:M237"/>
    <mergeCell ref="F238:G238"/>
    <mergeCell ref="H238:I238"/>
    <mergeCell ref="J238:K238"/>
    <mergeCell ref="L238:M238"/>
    <mergeCell ref="F231:G231"/>
    <mergeCell ref="H231:I231"/>
    <mergeCell ref="J231:K231"/>
    <mergeCell ref="L231:M231"/>
    <mergeCell ref="F232:G232"/>
    <mergeCell ref="D163:S163"/>
    <mergeCell ref="C144:C180"/>
    <mergeCell ref="D144:O144"/>
    <mergeCell ref="D145:D146"/>
    <mergeCell ref="E145:E146"/>
    <mergeCell ref="F145:G146"/>
    <mergeCell ref="H145:I146"/>
    <mergeCell ref="J145:K146"/>
    <mergeCell ref="L145:M146"/>
    <mergeCell ref="N145:N146"/>
    <mergeCell ref="O145:O146"/>
    <mergeCell ref="J149:K149"/>
    <mergeCell ref="L149:M149"/>
    <mergeCell ref="F150:G150"/>
    <mergeCell ref="H150:I150"/>
    <mergeCell ref="J150:K150"/>
    <mergeCell ref="L150:M150"/>
    <mergeCell ref="F151:G151"/>
    <mergeCell ref="H151:I151"/>
    <mergeCell ref="J151:K151"/>
    <mergeCell ref="L151:M151"/>
    <mergeCell ref="F152:G152"/>
    <mergeCell ref="H152:I152"/>
    <mergeCell ref="J152:K152"/>
    <mergeCell ref="L152:M152"/>
    <mergeCell ref="T163:T165"/>
    <mergeCell ref="D164:D165"/>
    <mergeCell ref="E164:E165"/>
    <mergeCell ref="F164:F165"/>
    <mergeCell ref="G164:G165"/>
    <mergeCell ref="H164:M164"/>
    <mergeCell ref="N164:S164"/>
    <mergeCell ref="R145:T151"/>
    <mergeCell ref="F153:G153"/>
    <mergeCell ref="H153:I153"/>
    <mergeCell ref="J153:K153"/>
    <mergeCell ref="L153:M153"/>
    <mergeCell ref="F154:G154"/>
    <mergeCell ref="H154:I154"/>
    <mergeCell ref="J154:K154"/>
    <mergeCell ref="L154:M154"/>
    <mergeCell ref="F155:G155"/>
    <mergeCell ref="H155:I155"/>
    <mergeCell ref="J155:K155"/>
    <mergeCell ref="L155:M155"/>
    <mergeCell ref="F156:G156"/>
    <mergeCell ref="H156:I156"/>
    <mergeCell ref="J156:K156"/>
    <mergeCell ref="F161:G161"/>
  </mergeCells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ignoredErrors>
    <ignoredError sqref="N488:N501 G450:N458 G463:N463 H459:N462 N408:N424 N364:N380 N323:N336 N285:N298 N246:N260 N206:N220 N166:N180 N128:N140" formulaRange="1"/>
    <ignoredError sqref="F75" numberStoredAsText="1"/>
    <ignoredError sqref="G459:G462" formula="1" formulaRange="1"/>
    <ignoredError sqref="G216 G175 F52 G247 F43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Blancpain GT Tulln 1819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Mayr</dc:creator>
  <cp:lastModifiedBy>DIETER</cp:lastModifiedBy>
  <cp:lastPrinted>2008-03-15T17:43:15Z</cp:lastPrinted>
  <dcterms:created xsi:type="dcterms:W3CDTF">2002-12-07T12:54:54Z</dcterms:created>
  <dcterms:modified xsi:type="dcterms:W3CDTF">2019-03-24T17:01:00Z</dcterms:modified>
</cp:coreProperties>
</file>